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7216B1D2-805E-094C-9A0F-4DC06BB192EE}" xr6:coauthVersionLast="32" xr6:coauthVersionMax="32" xr10:uidLastSave="{00000000-0000-0000-0000-000000000000}"/>
  <bookViews>
    <workbookView xWindow="880" yWindow="880" windowWidth="19320" windowHeight="13740" xr2:uid="{00000000-000D-0000-FFFF-FFFF00000000}"/>
  </bookViews>
  <sheets>
    <sheet name="Nonsov Commitments" sheetId="1" r:id="rId1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Print_Area_MI">#REF!</definedName>
    <definedName name="_xlnm.Print_Titles" localSheetId="0">'Nonsov Commitments'!$A:$O,'Nonsov Commitments'!$10:$11</definedName>
    <definedName name="TITLE">#N/A</definedName>
    <definedName name="w">#REF!</definedName>
  </definedNames>
  <calcPr calcId="179017"/>
</workbook>
</file>

<file path=xl/calcChain.xml><?xml version="1.0" encoding="utf-8"?>
<calcChain xmlns="http://schemas.openxmlformats.org/spreadsheetml/2006/main">
  <c r="N77" i="1" l="1"/>
  <c r="K77" i="1"/>
  <c r="I77" i="1"/>
  <c r="G77" i="1"/>
  <c r="E77" i="1"/>
  <c r="N62" i="1"/>
  <c r="K62" i="1"/>
  <c r="I62" i="1"/>
  <c r="G62" i="1"/>
  <c r="E62" i="1"/>
  <c r="I28" i="1" l="1"/>
  <c r="I27" i="1" s="1"/>
  <c r="G28" i="1" l="1"/>
  <c r="G27" i="1" s="1"/>
  <c r="N28" i="1"/>
  <c r="N27" i="1" s="1"/>
  <c r="E28" i="1"/>
  <c r="E27" i="1" s="1"/>
  <c r="K28" i="1"/>
  <c r="K27" i="1" s="1"/>
  <c r="G72" i="1"/>
  <c r="E72" i="1"/>
  <c r="K69" i="1"/>
  <c r="I69" i="1"/>
  <c r="G69" i="1"/>
  <c r="E69" i="1"/>
  <c r="N59" i="1"/>
  <c r="K59" i="1"/>
  <c r="I59" i="1"/>
  <c r="G59" i="1"/>
  <c r="E59" i="1"/>
  <c r="N54" i="1"/>
  <c r="K54" i="1"/>
  <c r="I54" i="1"/>
  <c r="G54" i="1"/>
  <c r="E54" i="1"/>
  <c r="N39" i="1"/>
  <c r="N38" i="1" s="1"/>
  <c r="N37" i="1" s="1"/>
  <c r="K38" i="1"/>
  <c r="K37" i="1" s="1"/>
  <c r="I38" i="1"/>
  <c r="I37" i="1" s="1"/>
  <c r="G38" i="1"/>
  <c r="G37" i="1" s="1"/>
  <c r="E38" i="1"/>
  <c r="E37" i="1" s="1"/>
  <c r="E58" i="1" l="1"/>
  <c r="G58" i="1"/>
  <c r="I85" i="1"/>
  <c r="I72" i="1" s="1"/>
  <c r="I58" i="1" s="1"/>
  <c r="G85" i="1"/>
  <c r="N69" i="1"/>
  <c r="N72" i="1"/>
  <c r="E45" i="1"/>
  <c r="E36" i="1" s="1"/>
  <c r="G45" i="1"/>
  <c r="G36" i="1" s="1"/>
  <c r="K45" i="1"/>
  <c r="K36" i="1" s="1"/>
  <c r="E12" i="1"/>
  <c r="I45" i="1"/>
  <c r="I36" i="1" s="1"/>
  <c r="E85" i="1"/>
  <c r="K85" i="1"/>
  <c r="K72" i="1" s="1"/>
  <c r="K58" i="1" s="1"/>
  <c r="I12" i="1"/>
  <c r="G12" i="1"/>
  <c r="K12" i="1"/>
  <c r="G94" i="1" l="1"/>
  <c r="I94" i="1"/>
  <c r="E94" i="1"/>
  <c r="K94" i="1"/>
  <c r="N85" i="1"/>
  <c r="N58" i="1"/>
  <c r="N45" i="1"/>
  <c r="N36" i="1" s="1"/>
  <c r="N12" i="1"/>
  <c r="N94" i="1" l="1"/>
</calcChain>
</file>

<file path=xl/sharedStrings.xml><?xml version="1.0" encoding="utf-8"?>
<sst xmlns="http://schemas.openxmlformats.org/spreadsheetml/2006/main" count="82" uniqueCount="66">
  <si>
    <t>($ million)</t>
  </si>
  <si>
    <t>Region / Country / Sector / Project Number</t>
  </si>
  <si>
    <t>Equity
Investment</t>
  </si>
  <si>
    <t>Energy</t>
  </si>
  <si>
    <t>Azerbaijan</t>
  </si>
  <si>
    <t>Finance</t>
  </si>
  <si>
    <t>India</t>
  </si>
  <si>
    <t>Sri Lanka</t>
  </si>
  <si>
    <t>Cambodia</t>
  </si>
  <si>
    <t>Thailand</t>
  </si>
  <si>
    <t>OVERALL TOTAL</t>
  </si>
  <si>
    <t xml:space="preserve">Loan </t>
  </si>
  <si>
    <t>Ordinary Capital Resources</t>
  </si>
  <si>
    <t>Partial Credit Guarantee</t>
  </si>
  <si>
    <t>Political Risk Guarantee</t>
  </si>
  <si>
    <t>Bangladesh</t>
  </si>
  <si>
    <t>Myanmar</t>
  </si>
  <si>
    <t>- = nil, ADB = Asian Development Bank.</t>
  </si>
  <si>
    <t>Pakistan</t>
  </si>
  <si>
    <t>Information and Communication Technology</t>
  </si>
  <si>
    <t>EAST ASIA</t>
  </si>
  <si>
    <t>SOUTH ASIA</t>
  </si>
  <si>
    <t>REGIONAL</t>
  </si>
  <si>
    <t>Armenia</t>
  </si>
  <si>
    <t>Rural Financial Inclusion Project</t>
  </si>
  <si>
    <t>Shah Deniz Gas Field Expansion Project</t>
  </si>
  <si>
    <t>Triconboston Wind</t>
  </si>
  <si>
    <t>Integrated Wastewater Management Project</t>
  </si>
  <si>
    <t>Inclusive and Sustainable Livestock Farming Project</t>
  </si>
  <si>
    <t>Sustainable Projects in the Textile and Garment Sector</t>
  </si>
  <si>
    <t xml:space="preserve">ReNew Clean Energy Project </t>
  </si>
  <si>
    <t>Cambodia Solar Power Project</t>
  </si>
  <si>
    <t>Telecommunication Towers Infrastructure Project</t>
  </si>
  <si>
    <t>Indonesia</t>
  </si>
  <si>
    <t>Muara Laboh Geothermal Power</t>
  </si>
  <si>
    <t>Strengthening the Microfinance Ecosystem Project</t>
  </si>
  <si>
    <t>High-Value Horticulture Development Project</t>
  </si>
  <si>
    <t>CENTRAL AND WEST ASIA</t>
  </si>
  <si>
    <t>SOUTHEAST ASIA</t>
  </si>
  <si>
    <t>Note: Numbers may not sum precisely because of rounding.</t>
  </si>
  <si>
    <t>Water and Other Urban Infrastructure and Services</t>
  </si>
  <si>
    <t>Nonsovereign Commitments, Ordinary Capital Resources, 2017</t>
  </si>
  <si>
    <t>Distribution Network Rehabilitation Efficiency 
   Improvement and Augmentation Project</t>
  </si>
  <si>
    <t>Total ADB
Commitments</t>
  </si>
  <si>
    <t>China Everbright Renewable Energy Project</t>
  </si>
  <si>
    <t>Green Energy Corridor and Grid Strengthening Project</t>
  </si>
  <si>
    <t>True North Fund VI LLP</t>
  </si>
  <si>
    <t xml:space="preserve">Supporting Access to Finance for Women in Less 
   Developed States Project </t>
  </si>
  <si>
    <t>Supporting Access to Finance for Women in Less 
   Developed States Project</t>
  </si>
  <si>
    <t>Expanding Micro and SME Lending in Semi-Urban and 
   Rural Areas Project</t>
  </si>
  <si>
    <t>Transport</t>
  </si>
  <si>
    <t>Shipyard Rehabilitation and Infrastructure</t>
  </si>
  <si>
    <t>Myingyan Natural Gas Power Project</t>
  </si>
  <si>
    <t>Yangon Urban Renewal and District Cooling Project 
   (Additional Financing)</t>
  </si>
  <si>
    <t>Cornerstone Investment in Leading Independent Power 
   Producer</t>
  </si>
  <si>
    <t>Eastern Indonesia Renewable Energy Project (Phase 1)</t>
  </si>
  <si>
    <t>PACIFIC ASIA</t>
  </si>
  <si>
    <t>Samoa</t>
  </si>
  <si>
    <t>Solar Power Development Project</t>
  </si>
  <si>
    <t>ASEAN Distributed Power Project</t>
  </si>
  <si>
    <t>Equity Investments in CreditAccess Asia</t>
  </si>
  <si>
    <r>
      <t>a</t>
    </r>
    <r>
      <rPr>
        <sz val="8"/>
        <rFont val="Arial"/>
        <family val="2"/>
      </rPr>
      <t xml:space="preserve"> Sector is 50% Finance and 50% Health.</t>
    </r>
  </si>
  <si>
    <t>People’s Republic of China</t>
  </si>
  <si>
    <t>Expanding Access to Credit for Agriculture and Micro, 
   Small, and Medium-Sized Enterprise Borrowers</t>
  </si>
  <si>
    <t>Agriculture, Natural Resources, and Rural Development</t>
  </si>
  <si>
    <r>
      <t>Orbimed Asia Partners III</t>
    </r>
    <r>
      <rPr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</si>
</sst>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0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4" fillId="2" borderId="0" applyNumberFormat="0" applyBorder="0" applyAlignment="0" applyProtection="0"/>
    <xf numFmtId="10" fontId="4" fillId="3" borderId="3" applyNumberFormat="0" applyBorder="0" applyAlignment="0" applyProtection="0"/>
    <xf numFmtId="165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8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74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13" fillId="0" borderId="0" xfId="32" applyFill="1" applyBorder="1" applyAlignment="1">
      <alignment horizontal="left" vertical="center"/>
    </xf>
    <xf numFmtId="0" fontId="14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43" fontId="12" fillId="0" borderId="1" xfId="2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6" fillId="0" borderId="0" xfId="1" applyFont="1" applyFill="1" applyBorder="1" applyAlignment="1">
      <alignment vertical="center"/>
    </xf>
    <xf numFmtId="43" fontId="2" fillId="0" borderId="0" xfId="2" applyNumberFormat="1" applyFont="1" applyFill="1" applyAlignment="1">
      <alignment horizontal="center"/>
    </xf>
    <xf numFmtId="43" fontId="10" fillId="0" borderId="0" xfId="2" applyNumberFormat="1" applyFont="1" applyFill="1" applyAlignment="1">
      <alignment horizontal="center"/>
    </xf>
    <xf numFmtId="43" fontId="11" fillId="0" borderId="0" xfId="2" applyNumberFormat="1" applyFont="1" applyFill="1" applyBorder="1" applyAlignment="1">
      <alignment horizontal="center"/>
    </xf>
    <xf numFmtId="43" fontId="2" fillId="0" borderId="0" xfId="2" applyNumberFormat="1" applyFont="1" applyFill="1" applyBorder="1" applyAlignment="1">
      <alignment horizontal="center"/>
    </xf>
    <xf numFmtId="43" fontId="4" fillId="0" borderId="0" xfId="2" applyNumberFormat="1" applyFont="1" applyFill="1" applyBorder="1" applyAlignment="1">
      <alignment horizontal="center"/>
    </xf>
    <xf numFmtId="43" fontId="4" fillId="0" borderId="0" xfId="2" applyNumberFormat="1" applyFont="1" applyFill="1" applyAlignment="1">
      <alignment horizontal="center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vertical="top" wrapText="1"/>
    </xf>
    <xf numFmtId="0" fontId="10" fillId="0" borderId="0" xfId="1" applyFont="1" applyFill="1" applyAlignment="1">
      <alignment vertical="top"/>
    </xf>
    <xf numFmtId="0" fontId="10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0" fontId="4" fillId="0" borderId="0" xfId="1" quotePrefix="1" applyFont="1" applyFill="1" applyBorder="1" applyAlignment="1">
      <alignment vertical="center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/>
    </xf>
    <xf numFmtId="43" fontId="12" fillId="0" borderId="4" xfId="2" applyNumberFormat="1" applyFont="1" applyFill="1" applyBorder="1" applyAlignment="1">
      <alignment horizontal="center" wrapText="1"/>
    </xf>
    <xf numFmtId="43" fontId="12" fillId="0" borderId="2" xfId="2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left" vertical="top"/>
    </xf>
    <xf numFmtId="0" fontId="12" fillId="0" borderId="0" xfId="1" applyFont="1" applyFill="1" applyBorder="1" applyAlignment="1">
      <alignment horizontal="left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vertical="top" wrapText="1"/>
    </xf>
    <xf numFmtId="164" fontId="12" fillId="0" borderId="0" xfId="2" applyNumberFormat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top"/>
    </xf>
    <xf numFmtId="164" fontId="12" fillId="0" borderId="0" xfId="2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164" fontId="7" fillId="0" borderId="0" xfId="2" applyNumberFormat="1" applyFont="1" applyFill="1" applyBorder="1" applyAlignment="1">
      <alignment horizontal="center" vertical="top"/>
    </xf>
    <xf numFmtId="164" fontId="7" fillId="0" borderId="0" xfId="2" applyNumberFormat="1" applyFont="1" applyFill="1" applyAlignment="1">
      <alignment horizontal="center" vertical="top"/>
    </xf>
    <xf numFmtId="0" fontId="7" fillId="0" borderId="0" xfId="1" applyFont="1" applyFill="1" applyBorder="1" applyAlignment="1">
      <alignment vertical="top"/>
    </xf>
    <xf numFmtId="0" fontId="7" fillId="0" borderId="0" xfId="1" applyFont="1" applyFill="1" applyAlignment="1">
      <alignment vertical="top"/>
    </xf>
    <xf numFmtId="0" fontId="12" fillId="0" borderId="2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vertical="top"/>
    </xf>
    <xf numFmtId="0" fontId="12" fillId="0" borderId="2" xfId="1" applyFont="1" applyFill="1" applyBorder="1" applyAlignment="1">
      <alignment vertical="top" wrapText="1"/>
    </xf>
    <xf numFmtId="164" fontId="12" fillId="0" borderId="2" xfId="2" applyNumberFormat="1" applyFont="1" applyFill="1" applyBorder="1" applyAlignment="1">
      <alignment horizontal="center" vertical="top"/>
    </xf>
    <xf numFmtId="164" fontId="7" fillId="0" borderId="0" xfId="2" applyNumberFormat="1" applyFont="1" applyFill="1" applyAlignment="1">
      <alignment horizontal="center"/>
    </xf>
    <xf numFmtId="164" fontId="7" fillId="0" borderId="0" xfId="2" applyNumberFormat="1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center"/>
    </xf>
    <xf numFmtId="164" fontId="12" fillId="0" borderId="0" xfId="2" applyNumberFormat="1" applyFont="1" applyFill="1" applyBorder="1" applyAlignment="1">
      <alignment horizontal="right" vertical="top"/>
    </xf>
    <xf numFmtId="164" fontId="12" fillId="0" borderId="0" xfId="2" applyNumberFormat="1" applyFont="1" applyFill="1" applyAlignment="1">
      <alignment horizontal="right" vertical="top"/>
    </xf>
    <xf numFmtId="164" fontId="7" fillId="0" borderId="0" xfId="2" applyNumberFormat="1" applyFont="1" applyFill="1" applyBorder="1" applyAlignment="1">
      <alignment horizontal="right" vertical="top"/>
    </xf>
    <xf numFmtId="164" fontId="7" fillId="0" borderId="0" xfId="2" applyNumberFormat="1" applyFont="1" applyFill="1" applyAlignment="1">
      <alignment horizontal="right" vertical="top"/>
    </xf>
    <xf numFmtId="164" fontId="12" fillId="0" borderId="0" xfId="2" applyNumberFormat="1" applyFont="1" applyFill="1" applyAlignment="1">
      <alignment horizontal="right" vertical="center"/>
    </xf>
    <xf numFmtId="164" fontId="7" fillId="0" borderId="0" xfId="2" applyNumberFormat="1" applyFont="1" applyFill="1" applyAlignment="1">
      <alignment horizontal="right" vertical="center"/>
    </xf>
    <xf numFmtId="164" fontId="12" fillId="0" borderId="0" xfId="2" applyNumberFormat="1" applyFont="1" applyFill="1" applyAlignment="1">
      <alignment horizontal="right"/>
    </xf>
    <xf numFmtId="164" fontId="7" fillId="0" borderId="0" xfId="2" applyNumberFormat="1" applyFont="1" applyFill="1" applyAlignment="1">
      <alignment horizontal="right"/>
    </xf>
    <xf numFmtId="164" fontId="12" fillId="0" borderId="2" xfId="2" applyNumberFormat="1" applyFont="1" applyFill="1" applyBorder="1" applyAlignment="1">
      <alignment horizontal="right" vertical="top"/>
    </xf>
    <xf numFmtId="0" fontId="12" fillId="0" borderId="1" xfId="2" applyNumberFormat="1" applyFont="1" applyFill="1" applyBorder="1" applyAlignment="1">
      <alignment horizontal="center" wrapText="1"/>
    </xf>
    <xf numFmtId="0" fontId="12" fillId="0" borderId="4" xfId="2" applyNumberFormat="1" applyFont="1" applyFill="1" applyBorder="1" applyAlignment="1">
      <alignment horizontal="center" wrapText="1"/>
    </xf>
    <xf numFmtId="43" fontId="11" fillId="0" borderId="0" xfId="2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wrapText="1"/>
    </xf>
    <xf numFmtId="0" fontId="12" fillId="0" borderId="4" xfId="1" applyFont="1" applyFill="1" applyBorder="1" applyAlignment="1">
      <alignment horizontal="left" wrapText="1"/>
    </xf>
    <xf numFmtId="43" fontId="12" fillId="0" borderId="2" xfId="2" applyNumberFormat="1" applyFont="1" applyFill="1" applyBorder="1" applyAlignment="1">
      <alignment horizontal="center"/>
    </xf>
    <xf numFmtId="0" fontId="12" fillId="0" borderId="4" xfId="2" applyNumberFormat="1" applyFont="1" applyFill="1" applyBorder="1" applyAlignment="1">
      <alignment horizontal="center"/>
    </xf>
    <xf numFmtId="43" fontId="12" fillId="0" borderId="4" xfId="2" applyNumberFormat="1" applyFont="1" applyFill="1" applyBorder="1" applyAlignment="1">
      <alignment horizontal="center" wrapText="1"/>
    </xf>
  </cellXfs>
  <cellStyles count="42">
    <cellStyle name="Comma 2" xfId="3" xr:uid="{00000000-0005-0000-0000-000000000000}"/>
    <cellStyle name="Comma 2 2" xfId="2" xr:uid="{00000000-0005-0000-0000-000001000000}"/>
    <cellStyle name="Comma 2 4" xfId="4" xr:uid="{00000000-0005-0000-0000-000002000000}"/>
    <cellStyle name="Comma 3" xfId="5" xr:uid="{00000000-0005-0000-0000-000003000000}"/>
    <cellStyle name="Comma 3 2" xfId="6" xr:uid="{00000000-0005-0000-0000-000004000000}"/>
    <cellStyle name="Comma 3 3" xfId="7" xr:uid="{00000000-0005-0000-0000-000005000000}"/>
    <cellStyle name="Comma 4" xfId="8" xr:uid="{00000000-0005-0000-0000-000006000000}"/>
    <cellStyle name="Comma 5" xfId="9" xr:uid="{00000000-0005-0000-0000-000007000000}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Grey" xfId="10" xr:uid="{00000000-0005-0000-0000-000010000000}"/>
    <cellStyle name="Hyperlink" xfId="32" builtinId="8"/>
    <cellStyle name="Input [yellow]" xfId="11" xr:uid="{00000000-0005-0000-0000-000012000000}"/>
    <cellStyle name="Normal" xfId="0" builtinId="0"/>
    <cellStyle name="Normal - Style1" xfId="12" xr:uid="{00000000-0005-0000-0000-000014000000}"/>
    <cellStyle name="Normal 10" xfId="31" xr:uid="{00000000-0005-0000-0000-000015000000}"/>
    <cellStyle name="Normal 11" xfId="41" xr:uid="{00000000-0005-0000-0000-000016000000}"/>
    <cellStyle name="Normal 2" xfId="13" xr:uid="{00000000-0005-0000-0000-000017000000}"/>
    <cellStyle name="Normal 2 2" xfId="14" xr:uid="{00000000-0005-0000-0000-000018000000}"/>
    <cellStyle name="Normal 2 2 2" xfId="15" xr:uid="{00000000-0005-0000-0000-000019000000}"/>
    <cellStyle name="Normal 2 3" xfId="1" xr:uid="{00000000-0005-0000-0000-00001A000000}"/>
    <cellStyle name="Normal 3" xfId="16" xr:uid="{00000000-0005-0000-0000-00001B000000}"/>
    <cellStyle name="Normal 4" xfId="17" xr:uid="{00000000-0005-0000-0000-00001C000000}"/>
    <cellStyle name="Normal 4 2" xfId="18" xr:uid="{00000000-0005-0000-0000-00001D000000}"/>
    <cellStyle name="Normal 4 3" xfId="19" xr:uid="{00000000-0005-0000-0000-00001E000000}"/>
    <cellStyle name="Normal 5" xfId="20" xr:uid="{00000000-0005-0000-0000-00001F000000}"/>
    <cellStyle name="Normal 6" xfId="21" xr:uid="{00000000-0005-0000-0000-000020000000}"/>
    <cellStyle name="Normal 6 2" xfId="22" xr:uid="{00000000-0005-0000-0000-000021000000}"/>
    <cellStyle name="Normal 6 3" xfId="23" xr:uid="{00000000-0005-0000-0000-000022000000}"/>
    <cellStyle name="Normal 7" xfId="24" xr:uid="{00000000-0005-0000-0000-000023000000}"/>
    <cellStyle name="Normal 7 2" xfId="25" xr:uid="{00000000-0005-0000-0000-000024000000}"/>
    <cellStyle name="Normal 8" xfId="26" xr:uid="{00000000-0005-0000-0000-000025000000}"/>
    <cellStyle name="Normal 9" xfId="27" xr:uid="{00000000-0005-0000-0000-000026000000}"/>
    <cellStyle name="Percent [2]" xfId="28" xr:uid="{00000000-0005-0000-0000-000027000000}"/>
    <cellStyle name="Percent 2" xfId="29" xr:uid="{00000000-0005-0000-0000-000028000000}"/>
    <cellStyle name="Percent 2 2" xfId="30" xr:uid="{00000000-0005-0000-0000-000029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195211</xdr:colOff>
      <xdr:row>0</xdr:row>
      <xdr:rowOff>38101</xdr:rowOff>
    </xdr:from>
    <xdr:to>
      <xdr:col>13</xdr:col>
      <xdr:colOff>0</xdr:colOff>
      <xdr:row>4</xdr:row>
      <xdr:rowOff>38101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8233" y="38101"/>
          <a:ext cx="5904258" cy="59634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commitments, loans, private sector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58785</xdr:rowOff>
    </xdr:from>
    <xdr:to>
      <xdr:col>2</xdr:col>
      <xdr:colOff>112395</xdr:colOff>
      <xdr:row>3</xdr:row>
      <xdr:rowOff>11699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8785"/>
          <a:ext cx="385156" cy="49843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6:O98"/>
  <sheetViews>
    <sheetView showGridLines="0" tabSelected="1" zoomScale="85" zoomScaleNormal="85" zoomScalePageLayoutView="115" workbookViewId="0">
      <selection activeCell="A7" sqref="A7"/>
    </sheetView>
  </sheetViews>
  <sheetFormatPr baseColWidth="10" defaultColWidth="10.33203125" defaultRowHeight="14"/>
  <cols>
    <col min="1" max="1" width="1.6640625" style="1" customWidth="1"/>
    <col min="2" max="2" width="3.1640625" style="2" customWidth="1"/>
    <col min="3" max="3" width="6.33203125" style="18" customWidth="1"/>
    <col min="4" max="4" width="47.5" style="19" customWidth="1"/>
    <col min="5" max="5" width="9" style="12" customWidth="1"/>
    <col min="6" max="6" width="2.33203125" style="12" customWidth="1"/>
    <col min="7" max="7" width="9.5" style="12" customWidth="1"/>
    <col min="8" max="8" width="1.6640625" style="12" customWidth="1"/>
    <col min="9" max="9" width="10.5" style="12" customWidth="1"/>
    <col min="10" max="10" width="3.1640625" style="12" customWidth="1"/>
    <col min="11" max="11" width="10.5" style="12" customWidth="1"/>
    <col min="12" max="12" width="3.1640625" style="12" customWidth="1"/>
    <col min="13" max="13" width="1.6640625" style="12" customWidth="1"/>
    <col min="14" max="14" width="12.1640625" style="12" customWidth="1"/>
    <col min="15" max="15" width="5" style="12" customWidth="1"/>
    <col min="16" max="16384" width="10.33203125" style="2"/>
  </cols>
  <sheetData>
    <row r="6" spans="1:15" ht="15">
      <c r="A6" s="3"/>
    </row>
    <row r="7" spans="1:15" s="5" customFormat="1" ht="20">
      <c r="A7" s="4" t="s">
        <v>41</v>
      </c>
      <c r="C7" s="20"/>
      <c r="D7" s="2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6" t="s">
        <v>0</v>
      </c>
    </row>
    <row r="9" spans="1:15" s="7" customFormat="1">
      <c r="A9" s="1"/>
      <c r="C9" s="22"/>
      <c r="D9" s="23"/>
      <c r="E9" s="68"/>
      <c r="F9" s="68"/>
      <c r="G9" s="68"/>
      <c r="H9" s="14"/>
      <c r="I9" s="14"/>
      <c r="J9" s="14"/>
      <c r="K9" s="14"/>
      <c r="L9" s="14"/>
      <c r="M9" s="14"/>
      <c r="N9" s="15"/>
      <c r="O9" s="15"/>
    </row>
    <row r="10" spans="1:15">
      <c r="A10" s="69" t="s">
        <v>1</v>
      </c>
      <c r="B10" s="69"/>
      <c r="C10" s="69"/>
      <c r="D10" s="69"/>
      <c r="E10" s="71" t="s">
        <v>12</v>
      </c>
      <c r="F10" s="71"/>
      <c r="G10" s="71"/>
      <c r="H10" s="71"/>
      <c r="I10" s="71"/>
      <c r="J10" s="71"/>
      <c r="K10" s="71"/>
      <c r="L10" s="30"/>
      <c r="M10" s="8"/>
      <c r="N10" s="66" t="s">
        <v>43</v>
      </c>
      <c r="O10" s="66"/>
    </row>
    <row r="11" spans="1:15" ht="25.5" customHeight="1">
      <c r="A11" s="70"/>
      <c r="B11" s="70"/>
      <c r="C11" s="70"/>
      <c r="D11" s="70"/>
      <c r="E11" s="72" t="s">
        <v>11</v>
      </c>
      <c r="F11" s="72"/>
      <c r="G11" s="73" t="s">
        <v>2</v>
      </c>
      <c r="H11" s="73"/>
      <c r="I11" s="73" t="s">
        <v>13</v>
      </c>
      <c r="J11" s="73"/>
      <c r="K11" s="73" t="s">
        <v>14</v>
      </c>
      <c r="L11" s="73"/>
      <c r="M11" s="29"/>
      <c r="N11" s="67"/>
      <c r="O11" s="67"/>
    </row>
    <row r="12" spans="1:15" s="18" customFormat="1" ht="14.25" customHeight="1">
      <c r="A12" s="38" t="s">
        <v>37</v>
      </c>
      <c r="B12" s="39"/>
      <c r="C12" s="39"/>
      <c r="D12" s="40"/>
      <c r="E12" s="41">
        <f>E13+E18+E21</f>
        <v>672</v>
      </c>
      <c r="F12" s="41"/>
      <c r="G12" s="41">
        <f>G13+G18+G21</f>
        <v>0</v>
      </c>
      <c r="H12" s="41"/>
      <c r="I12" s="41">
        <f>I13+I18+I21</f>
        <v>0</v>
      </c>
      <c r="J12" s="41"/>
      <c r="K12" s="41">
        <f>K13+K18+K21</f>
        <v>0</v>
      </c>
      <c r="L12" s="41"/>
      <c r="M12" s="41"/>
      <c r="N12" s="57">
        <f>N13+N18+N21</f>
        <v>672</v>
      </c>
      <c r="O12" s="41"/>
    </row>
    <row r="13" spans="1:15" s="44" customFormat="1" ht="14.25" customHeight="1">
      <c r="A13" s="38"/>
      <c r="B13" s="42" t="s">
        <v>23</v>
      </c>
      <c r="C13" s="39"/>
      <c r="D13" s="40"/>
      <c r="E13" s="43">
        <v>86</v>
      </c>
      <c r="F13" s="43"/>
      <c r="G13" s="43">
        <v>0</v>
      </c>
      <c r="H13" s="43"/>
      <c r="I13" s="43">
        <v>0</v>
      </c>
      <c r="J13" s="43"/>
      <c r="K13" s="43">
        <v>0</v>
      </c>
      <c r="L13" s="43"/>
      <c r="M13" s="43"/>
      <c r="N13" s="58">
        <v>86</v>
      </c>
      <c r="O13" s="43"/>
    </row>
    <row r="14" spans="1:15" s="44" customFormat="1" ht="14.25" customHeight="1">
      <c r="A14" s="38"/>
      <c r="B14" s="42"/>
      <c r="C14" s="42" t="s">
        <v>3</v>
      </c>
      <c r="D14" s="40"/>
      <c r="E14" s="45">
        <v>80</v>
      </c>
      <c r="F14" s="45"/>
      <c r="G14" s="45">
        <v>0</v>
      </c>
      <c r="H14" s="45"/>
      <c r="I14" s="45">
        <v>0</v>
      </c>
      <c r="J14" s="45"/>
      <c r="K14" s="45">
        <v>0</v>
      </c>
      <c r="L14" s="45"/>
      <c r="M14" s="45"/>
      <c r="N14" s="59">
        <v>80</v>
      </c>
      <c r="O14" s="45"/>
    </row>
    <row r="15" spans="1:15" s="18" customFormat="1" ht="26">
      <c r="A15" s="38"/>
      <c r="B15" s="39"/>
      <c r="C15" s="33">
        <v>50146</v>
      </c>
      <c r="D15" s="32" t="s">
        <v>42</v>
      </c>
      <c r="E15" s="45">
        <v>80</v>
      </c>
      <c r="F15" s="45"/>
      <c r="G15" s="45">
        <v>0</v>
      </c>
      <c r="H15" s="45"/>
      <c r="I15" s="45">
        <v>0</v>
      </c>
      <c r="J15" s="45"/>
      <c r="K15" s="45">
        <v>0</v>
      </c>
      <c r="L15" s="45"/>
      <c r="M15" s="45"/>
      <c r="N15" s="60">
        <v>80</v>
      </c>
      <c r="O15" s="46"/>
    </row>
    <row r="16" spans="1:15" s="44" customFormat="1" ht="14.25" customHeight="1">
      <c r="A16" s="38"/>
      <c r="B16" s="42"/>
      <c r="C16" s="42" t="s">
        <v>5</v>
      </c>
      <c r="D16" s="40"/>
      <c r="E16" s="45">
        <v>6</v>
      </c>
      <c r="F16" s="45"/>
      <c r="G16" s="45">
        <v>0</v>
      </c>
      <c r="H16" s="45"/>
      <c r="I16" s="45">
        <v>0</v>
      </c>
      <c r="J16" s="45"/>
      <c r="K16" s="45">
        <v>0</v>
      </c>
      <c r="L16" s="45"/>
      <c r="M16" s="45"/>
      <c r="N16" s="59">
        <v>6</v>
      </c>
      <c r="O16" s="45"/>
    </row>
    <row r="17" spans="1:15" s="18" customFormat="1" ht="14.25" customHeight="1">
      <c r="A17" s="38"/>
      <c r="B17" s="39"/>
      <c r="C17" s="33">
        <v>50074</v>
      </c>
      <c r="D17" s="32" t="s">
        <v>24</v>
      </c>
      <c r="E17" s="45">
        <v>6</v>
      </c>
      <c r="F17" s="45"/>
      <c r="G17" s="45">
        <v>0</v>
      </c>
      <c r="H17" s="45"/>
      <c r="I17" s="45">
        <v>0</v>
      </c>
      <c r="J17" s="45"/>
      <c r="K17" s="45">
        <v>0</v>
      </c>
      <c r="L17" s="45"/>
      <c r="M17" s="45"/>
      <c r="N17" s="60">
        <v>6</v>
      </c>
      <c r="O17" s="46"/>
    </row>
    <row r="18" spans="1:15" s="44" customFormat="1" ht="14.25" customHeight="1">
      <c r="A18" s="38"/>
      <c r="B18" s="42" t="s">
        <v>4</v>
      </c>
      <c r="C18" s="42"/>
      <c r="D18" s="40"/>
      <c r="E18" s="43">
        <v>500</v>
      </c>
      <c r="F18" s="43"/>
      <c r="G18" s="43">
        <v>0</v>
      </c>
      <c r="H18" s="43"/>
      <c r="I18" s="43">
        <v>0</v>
      </c>
      <c r="J18" s="43"/>
      <c r="K18" s="43">
        <v>0</v>
      </c>
      <c r="L18" s="43"/>
      <c r="M18" s="43"/>
      <c r="N18" s="58">
        <v>500</v>
      </c>
      <c r="O18" s="43"/>
    </row>
    <row r="19" spans="1:15" s="44" customFormat="1" ht="14.25" customHeight="1">
      <c r="A19" s="36"/>
      <c r="B19" s="39"/>
      <c r="C19" s="42" t="s">
        <v>3</v>
      </c>
      <c r="D19" s="40"/>
      <c r="E19" s="46">
        <v>500</v>
      </c>
      <c r="F19" s="46"/>
      <c r="G19" s="46">
        <v>0</v>
      </c>
      <c r="H19" s="46"/>
      <c r="I19" s="46">
        <v>0</v>
      </c>
      <c r="J19" s="46"/>
      <c r="K19" s="46">
        <v>0</v>
      </c>
      <c r="L19" s="46"/>
      <c r="M19" s="46"/>
      <c r="N19" s="60">
        <v>500</v>
      </c>
      <c r="O19" s="46"/>
    </row>
    <row r="20" spans="1:15" s="18" customFormat="1" ht="14.25" customHeight="1">
      <c r="A20" s="36"/>
      <c r="B20" s="47"/>
      <c r="C20" s="36">
        <v>50117</v>
      </c>
      <c r="D20" s="32" t="s">
        <v>25</v>
      </c>
      <c r="E20" s="46">
        <v>500</v>
      </c>
      <c r="F20" s="46"/>
      <c r="G20" s="46">
        <v>0</v>
      </c>
      <c r="H20" s="46"/>
      <c r="I20" s="46">
        <v>0</v>
      </c>
      <c r="J20" s="46"/>
      <c r="K20" s="46">
        <v>0</v>
      </c>
      <c r="L20" s="46"/>
      <c r="M20" s="46"/>
      <c r="N20" s="60">
        <v>500</v>
      </c>
      <c r="O20" s="46"/>
    </row>
    <row r="21" spans="1:15" s="44" customFormat="1" ht="14.25" customHeight="1">
      <c r="A21" s="38"/>
      <c r="B21" s="42" t="s">
        <v>18</v>
      </c>
      <c r="C21" s="42"/>
      <c r="D21" s="40"/>
      <c r="E21" s="43">
        <v>86</v>
      </c>
      <c r="F21" s="43"/>
      <c r="G21" s="43">
        <v>0</v>
      </c>
      <c r="H21" s="43"/>
      <c r="I21" s="43">
        <v>0</v>
      </c>
      <c r="J21" s="43"/>
      <c r="K21" s="43">
        <v>0</v>
      </c>
      <c r="L21" s="43"/>
      <c r="M21" s="43"/>
      <c r="N21" s="58">
        <v>86</v>
      </c>
      <c r="O21" s="43"/>
    </row>
    <row r="22" spans="1:15" s="44" customFormat="1" ht="14.25" customHeight="1">
      <c r="A22" s="38"/>
      <c r="B22" s="39"/>
      <c r="C22" s="42" t="s">
        <v>3</v>
      </c>
      <c r="D22" s="40"/>
      <c r="E22" s="43">
        <v>66</v>
      </c>
      <c r="F22" s="43"/>
      <c r="G22" s="43">
        <v>0</v>
      </c>
      <c r="H22" s="43"/>
      <c r="I22" s="43">
        <v>0</v>
      </c>
      <c r="J22" s="43"/>
      <c r="K22" s="43">
        <v>0</v>
      </c>
      <c r="L22" s="43"/>
      <c r="M22" s="43"/>
      <c r="N22" s="58">
        <v>66</v>
      </c>
      <c r="O22" s="43"/>
    </row>
    <row r="23" spans="1:15" s="18" customFormat="1" ht="14.25" customHeight="1">
      <c r="A23" s="36"/>
      <c r="B23" s="47"/>
      <c r="C23" s="36">
        <v>50200</v>
      </c>
      <c r="D23" s="32" t="s">
        <v>26</v>
      </c>
      <c r="E23" s="46">
        <v>66</v>
      </c>
      <c r="F23" s="46"/>
      <c r="G23" s="46">
        <v>0</v>
      </c>
      <c r="H23" s="46"/>
      <c r="I23" s="46">
        <v>0</v>
      </c>
      <c r="J23" s="46"/>
      <c r="K23" s="46">
        <v>0</v>
      </c>
      <c r="L23" s="46"/>
      <c r="M23" s="46"/>
      <c r="N23" s="60">
        <v>66</v>
      </c>
      <c r="O23" s="46"/>
    </row>
    <row r="24" spans="1:15" s="44" customFormat="1" ht="14.25" customHeight="1">
      <c r="A24" s="36"/>
      <c r="B24" s="47"/>
      <c r="C24" s="38" t="s">
        <v>5</v>
      </c>
      <c r="D24" s="32"/>
      <c r="E24" s="43">
        <v>20</v>
      </c>
      <c r="F24" s="43"/>
      <c r="G24" s="43">
        <v>0</v>
      </c>
      <c r="H24" s="43"/>
      <c r="I24" s="43">
        <v>0</v>
      </c>
      <c r="J24" s="43"/>
      <c r="K24" s="43">
        <v>0</v>
      </c>
      <c r="L24" s="43"/>
      <c r="M24" s="43"/>
      <c r="N24" s="58">
        <v>20</v>
      </c>
      <c r="O24" s="43"/>
    </row>
    <row r="25" spans="1:15" s="18" customFormat="1" ht="26">
      <c r="A25" s="36"/>
      <c r="B25" s="47"/>
      <c r="C25" s="36">
        <v>50171</v>
      </c>
      <c r="D25" s="32" t="s">
        <v>63</v>
      </c>
      <c r="E25" s="46">
        <v>20</v>
      </c>
      <c r="F25" s="46"/>
      <c r="G25" s="46">
        <v>0</v>
      </c>
      <c r="H25" s="46"/>
      <c r="I25" s="46">
        <v>0</v>
      </c>
      <c r="J25" s="46"/>
      <c r="K25" s="46">
        <v>0</v>
      </c>
      <c r="L25" s="46"/>
      <c r="M25" s="46"/>
      <c r="N25" s="60">
        <v>20</v>
      </c>
      <c r="O25" s="46"/>
    </row>
    <row r="26" spans="1:15" s="18" customFormat="1">
      <c r="A26" s="36"/>
      <c r="B26" s="47"/>
      <c r="C26" s="36"/>
      <c r="D26" s="32"/>
      <c r="E26" s="46"/>
      <c r="F26" s="46"/>
      <c r="G26" s="46"/>
      <c r="H26" s="46"/>
      <c r="I26" s="46"/>
      <c r="J26" s="46"/>
      <c r="K26" s="46"/>
      <c r="L26" s="46"/>
      <c r="M26" s="46"/>
      <c r="N26" s="60"/>
      <c r="O26" s="46"/>
    </row>
    <row r="27" spans="1:15" s="18" customFormat="1">
      <c r="A27" s="38" t="s">
        <v>20</v>
      </c>
      <c r="B27" s="39"/>
      <c r="C27" s="39"/>
      <c r="D27" s="40"/>
      <c r="E27" s="55">
        <f>E28</f>
        <v>208.12517256000001</v>
      </c>
      <c r="F27" s="55"/>
      <c r="G27" s="55">
        <f t="shared" ref="G27:N27" si="0">G28</f>
        <v>10</v>
      </c>
      <c r="H27" s="55"/>
      <c r="I27" s="55">
        <f t="shared" si="0"/>
        <v>0</v>
      </c>
      <c r="J27" s="55"/>
      <c r="K27" s="55">
        <f t="shared" si="0"/>
        <v>0</v>
      </c>
      <c r="L27" s="55"/>
      <c r="M27" s="55"/>
      <c r="N27" s="61">
        <f t="shared" si="0"/>
        <v>218.12517256000001</v>
      </c>
      <c r="O27" s="55"/>
    </row>
    <row r="28" spans="1:15" s="18" customFormat="1">
      <c r="A28" s="38"/>
      <c r="B28" s="42" t="s">
        <v>62</v>
      </c>
      <c r="C28" s="42"/>
      <c r="D28" s="40"/>
      <c r="E28" s="55">
        <f>E29+E31+E33</f>
        <v>208.12517256000001</v>
      </c>
      <c r="F28" s="55"/>
      <c r="G28" s="55">
        <f>G29+G31+G33</f>
        <v>10</v>
      </c>
      <c r="H28" s="55"/>
      <c r="I28" s="55">
        <f>I29+I31+I33</f>
        <v>0</v>
      </c>
      <c r="J28" s="55"/>
      <c r="K28" s="55">
        <f>K29+K31+K33</f>
        <v>0</v>
      </c>
      <c r="L28" s="55"/>
      <c r="M28" s="55"/>
      <c r="N28" s="61">
        <f>N29+N31+N33</f>
        <v>218.12517256000001</v>
      </c>
      <c r="O28" s="55"/>
    </row>
    <row r="29" spans="1:15" s="18" customFormat="1">
      <c r="A29" s="36"/>
      <c r="B29" s="39"/>
      <c r="C29" s="42" t="s">
        <v>64</v>
      </c>
      <c r="D29" s="40"/>
      <c r="E29" s="55">
        <v>58.125172560000003</v>
      </c>
      <c r="F29" s="55"/>
      <c r="G29" s="55">
        <v>0</v>
      </c>
      <c r="H29" s="55"/>
      <c r="I29" s="55">
        <v>0</v>
      </c>
      <c r="J29" s="55"/>
      <c r="K29" s="55">
        <v>0</v>
      </c>
      <c r="L29" s="55"/>
      <c r="M29" s="55"/>
      <c r="N29" s="61">
        <v>58.125172560000003</v>
      </c>
      <c r="O29" s="55"/>
    </row>
    <row r="30" spans="1:15" s="18" customFormat="1">
      <c r="A30" s="36"/>
      <c r="B30" s="47"/>
      <c r="C30" s="36">
        <v>49323</v>
      </c>
      <c r="D30" s="32" t="s">
        <v>28</v>
      </c>
      <c r="E30" s="54">
        <v>58.125172560000003</v>
      </c>
      <c r="F30" s="54"/>
      <c r="G30" s="54">
        <v>0</v>
      </c>
      <c r="H30" s="54"/>
      <c r="I30" s="54">
        <v>0</v>
      </c>
      <c r="J30" s="54"/>
      <c r="K30" s="54">
        <v>0</v>
      </c>
      <c r="L30" s="54"/>
      <c r="M30" s="54"/>
      <c r="N30" s="62">
        <v>58.125172560000003</v>
      </c>
      <c r="O30" s="54"/>
    </row>
    <row r="31" spans="1:15" s="18" customFormat="1">
      <c r="A31" s="36"/>
      <c r="B31" s="47"/>
      <c r="C31" s="31" t="s">
        <v>3</v>
      </c>
      <c r="D31" s="32"/>
      <c r="E31" s="56">
        <v>0</v>
      </c>
      <c r="F31" s="56"/>
      <c r="G31" s="56">
        <v>10</v>
      </c>
      <c r="H31" s="56"/>
      <c r="I31" s="56">
        <v>0</v>
      </c>
      <c r="J31" s="56"/>
      <c r="K31" s="56">
        <v>0</v>
      </c>
      <c r="L31" s="56"/>
      <c r="M31" s="56"/>
      <c r="N31" s="63">
        <v>10</v>
      </c>
      <c r="O31" s="56"/>
    </row>
    <row r="32" spans="1:15" s="18" customFormat="1" ht="14.25" customHeight="1">
      <c r="A32" s="36"/>
      <c r="B32" s="47"/>
      <c r="C32" s="36">
        <v>49211</v>
      </c>
      <c r="D32" s="32" t="s">
        <v>44</v>
      </c>
      <c r="E32" s="53"/>
      <c r="F32" s="53"/>
      <c r="G32" s="53">
        <v>10</v>
      </c>
      <c r="H32" s="53"/>
      <c r="I32" s="53">
        <v>0</v>
      </c>
      <c r="J32" s="53"/>
      <c r="K32" s="53">
        <v>0</v>
      </c>
      <c r="L32" s="53"/>
      <c r="M32" s="53"/>
      <c r="N32" s="64">
        <v>10</v>
      </c>
      <c r="O32" s="53"/>
    </row>
    <row r="33" spans="1:15" s="18" customFormat="1">
      <c r="A33" s="36"/>
      <c r="B33" s="47"/>
      <c r="C33" s="38" t="s">
        <v>40</v>
      </c>
      <c r="D33" s="32"/>
      <c r="E33" s="56">
        <v>150</v>
      </c>
      <c r="F33" s="56"/>
      <c r="G33" s="56">
        <v>0</v>
      </c>
      <c r="H33" s="56"/>
      <c r="I33" s="56">
        <v>0</v>
      </c>
      <c r="J33" s="56"/>
      <c r="K33" s="56">
        <v>0</v>
      </c>
      <c r="L33" s="56"/>
      <c r="M33" s="56"/>
      <c r="N33" s="63">
        <v>150</v>
      </c>
      <c r="O33" s="56"/>
    </row>
    <row r="34" spans="1:15" s="18" customFormat="1" ht="14.25" customHeight="1">
      <c r="A34" s="36"/>
      <c r="B34" s="47"/>
      <c r="C34" s="36">
        <v>50164</v>
      </c>
      <c r="D34" s="32" t="s">
        <v>27</v>
      </c>
      <c r="E34" s="53">
        <v>150</v>
      </c>
      <c r="F34" s="53"/>
      <c r="G34" s="53">
        <v>0</v>
      </c>
      <c r="H34" s="53"/>
      <c r="I34" s="53">
        <v>0</v>
      </c>
      <c r="J34" s="53"/>
      <c r="K34" s="53">
        <v>0</v>
      </c>
      <c r="L34" s="53"/>
      <c r="M34" s="53"/>
      <c r="N34" s="64">
        <v>150</v>
      </c>
      <c r="O34" s="53"/>
    </row>
    <row r="35" spans="1:15" s="18" customFormat="1">
      <c r="A35" s="36"/>
      <c r="B35" s="47"/>
      <c r="C35" s="36"/>
      <c r="D35" s="32"/>
      <c r="E35" s="46"/>
      <c r="F35" s="46"/>
      <c r="G35" s="46"/>
      <c r="H35" s="46"/>
      <c r="I35" s="46"/>
      <c r="J35" s="46"/>
      <c r="K35" s="46"/>
      <c r="L35" s="46"/>
      <c r="M35" s="46"/>
      <c r="N35" s="60"/>
      <c r="O35" s="46"/>
    </row>
    <row r="36" spans="1:15" s="18" customFormat="1">
      <c r="A36" s="38" t="s">
        <v>21</v>
      </c>
      <c r="B36" s="39"/>
      <c r="C36" s="39"/>
      <c r="D36" s="40"/>
      <c r="E36" s="43">
        <f>E37+E45+E54</f>
        <v>833.62011070000005</v>
      </c>
      <c r="F36" s="43"/>
      <c r="G36" s="43">
        <f>G37+G45+G54</f>
        <v>60</v>
      </c>
      <c r="H36" s="43"/>
      <c r="I36" s="43">
        <f>I37+I45+I54</f>
        <v>0</v>
      </c>
      <c r="J36" s="43"/>
      <c r="K36" s="43">
        <f>K37+K45+K54</f>
        <v>0</v>
      </c>
      <c r="L36" s="43"/>
      <c r="M36" s="43"/>
      <c r="N36" s="58">
        <f>N37+N45+N54</f>
        <v>893.62011070000005</v>
      </c>
      <c r="O36" s="43"/>
    </row>
    <row r="37" spans="1:15" s="18" customFormat="1">
      <c r="A37" s="38"/>
      <c r="B37" s="42" t="s">
        <v>15</v>
      </c>
      <c r="C37" s="42"/>
      <c r="D37" s="40"/>
      <c r="E37" s="43">
        <f>E38</f>
        <v>20</v>
      </c>
      <c r="F37" s="43"/>
      <c r="G37" s="43">
        <f t="shared" ref="G37:N37" si="1">G38</f>
        <v>0</v>
      </c>
      <c r="H37" s="43"/>
      <c r="I37" s="43">
        <f t="shared" si="1"/>
        <v>0</v>
      </c>
      <c r="J37" s="43"/>
      <c r="K37" s="43">
        <f t="shared" si="1"/>
        <v>0</v>
      </c>
      <c r="L37" s="43"/>
      <c r="M37" s="43"/>
      <c r="N37" s="58">
        <f t="shared" si="1"/>
        <v>20</v>
      </c>
      <c r="O37" s="43"/>
    </row>
    <row r="38" spans="1:15" s="18" customFormat="1">
      <c r="A38" s="36"/>
      <c r="B38" s="39"/>
      <c r="C38" s="42" t="s">
        <v>5</v>
      </c>
      <c r="D38" s="40"/>
      <c r="E38" s="46">
        <f>SUM(E39)</f>
        <v>20</v>
      </c>
      <c r="F38" s="46"/>
      <c r="G38" s="46">
        <f t="shared" ref="G38:N38" si="2">SUM(G39)</f>
        <v>0</v>
      </c>
      <c r="H38" s="46"/>
      <c r="I38" s="46">
        <f t="shared" si="2"/>
        <v>0</v>
      </c>
      <c r="J38" s="46"/>
      <c r="K38" s="46">
        <f t="shared" si="2"/>
        <v>0</v>
      </c>
      <c r="L38" s="46"/>
      <c r="M38" s="46"/>
      <c r="N38" s="60">
        <f t="shared" si="2"/>
        <v>20</v>
      </c>
      <c r="O38" s="46"/>
    </row>
    <row r="39" spans="1:15" s="18" customFormat="1" ht="14.25" customHeight="1">
      <c r="A39" s="36"/>
      <c r="B39" s="47"/>
      <c r="C39" s="36">
        <v>50197</v>
      </c>
      <c r="D39" s="32" t="s">
        <v>29</v>
      </c>
      <c r="E39" s="46">
        <v>20</v>
      </c>
      <c r="F39" s="46"/>
      <c r="G39" s="46">
        <v>0</v>
      </c>
      <c r="H39" s="46"/>
      <c r="I39" s="46">
        <v>0</v>
      </c>
      <c r="J39" s="46"/>
      <c r="K39" s="46">
        <v>0</v>
      </c>
      <c r="L39" s="46"/>
      <c r="M39" s="46"/>
      <c r="N39" s="60">
        <f>SUM(E39:M39)</f>
        <v>20</v>
      </c>
      <c r="O39" s="46"/>
    </row>
    <row r="40" spans="1:15" s="18" customFormat="1" ht="14.25" customHeight="1">
      <c r="A40" s="36"/>
      <c r="B40" s="47"/>
      <c r="C40" s="36"/>
      <c r="D40" s="32"/>
      <c r="E40" s="46"/>
      <c r="F40" s="46"/>
      <c r="G40" s="46"/>
      <c r="H40" s="46"/>
      <c r="I40" s="46"/>
      <c r="J40" s="46"/>
      <c r="K40" s="46"/>
      <c r="L40" s="46"/>
      <c r="M40" s="46"/>
      <c r="N40" s="60"/>
      <c r="O40" s="46"/>
    </row>
    <row r="41" spans="1:15" s="18" customFormat="1" ht="14.25" customHeight="1">
      <c r="A41" s="36"/>
      <c r="B41" s="47"/>
      <c r="C41" s="36"/>
      <c r="D41" s="32"/>
      <c r="E41" s="46"/>
      <c r="F41" s="46"/>
      <c r="G41" s="46"/>
      <c r="H41" s="46"/>
      <c r="I41" s="46"/>
      <c r="J41" s="46"/>
      <c r="K41" s="46"/>
      <c r="L41" s="46"/>
      <c r="M41" s="46"/>
      <c r="N41" s="60"/>
      <c r="O41" s="46"/>
    </row>
    <row r="42" spans="1:15" s="18" customFormat="1" ht="14.25" customHeight="1">
      <c r="A42" s="36"/>
      <c r="B42" s="47"/>
      <c r="C42" s="36"/>
      <c r="D42" s="32"/>
      <c r="E42" s="46"/>
      <c r="F42" s="46"/>
      <c r="G42" s="46"/>
      <c r="H42" s="46"/>
      <c r="I42" s="46"/>
      <c r="J42" s="46"/>
      <c r="K42" s="46"/>
      <c r="L42" s="46"/>
      <c r="M42" s="46"/>
      <c r="N42" s="60"/>
      <c r="O42" s="46"/>
    </row>
    <row r="43" spans="1:15" s="18" customFormat="1" ht="14.25" customHeight="1">
      <c r="A43" s="36"/>
      <c r="B43" s="47"/>
      <c r="C43" s="36"/>
      <c r="D43" s="32"/>
      <c r="E43" s="46"/>
      <c r="F43" s="46"/>
      <c r="G43" s="46"/>
      <c r="H43" s="46"/>
      <c r="I43" s="46"/>
      <c r="J43" s="46"/>
      <c r="K43" s="46"/>
      <c r="L43" s="46"/>
      <c r="M43" s="46"/>
      <c r="N43" s="60"/>
      <c r="O43" s="46"/>
    </row>
    <row r="44" spans="1:15" s="18" customFormat="1" ht="14.25" customHeight="1">
      <c r="A44" s="36"/>
      <c r="B44" s="47"/>
      <c r="C44" s="36"/>
      <c r="D44" s="32"/>
      <c r="E44" s="46"/>
      <c r="F44" s="46"/>
      <c r="G44" s="46"/>
      <c r="H44" s="46"/>
      <c r="I44" s="46"/>
      <c r="J44" s="46"/>
      <c r="K44" s="46"/>
      <c r="L44" s="46"/>
      <c r="M44" s="46"/>
      <c r="N44" s="60"/>
      <c r="O44" s="46"/>
    </row>
    <row r="45" spans="1:15" s="18" customFormat="1">
      <c r="A45" s="38"/>
      <c r="B45" s="42" t="s">
        <v>6</v>
      </c>
      <c r="C45" s="42"/>
      <c r="D45" s="40"/>
      <c r="E45" s="43">
        <f>E46+E49</f>
        <v>809.62011070000005</v>
      </c>
      <c r="F45" s="43"/>
      <c r="G45" s="43">
        <f>G46+G49</f>
        <v>60</v>
      </c>
      <c r="H45" s="43"/>
      <c r="I45" s="43">
        <f>I46+I49</f>
        <v>0</v>
      </c>
      <c r="J45" s="43"/>
      <c r="K45" s="43">
        <f>K46+K49</f>
        <v>0</v>
      </c>
      <c r="L45" s="43"/>
      <c r="M45" s="43"/>
      <c r="N45" s="58">
        <f>N46+N49</f>
        <v>869.62011070000005</v>
      </c>
      <c r="O45" s="43"/>
    </row>
    <row r="46" spans="1:15" s="18" customFormat="1">
      <c r="A46" s="38"/>
      <c r="B46" s="39"/>
      <c r="C46" s="42" t="s">
        <v>3</v>
      </c>
      <c r="D46" s="40"/>
      <c r="E46" s="43">
        <v>534.70000000000005</v>
      </c>
      <c r="F46" s="43"/>
      <c r="G46" s="43">
        <v>0</v>
      </c>
      <c r="H46" s="43"/>
      <c r="I46" s="43">
        <v>0</v>
      </c>
      <c r="J46" s="43"/>
      <c r="K46" s="43">
        <v>0</v>
      </c>
      <c r="L46" s="43"/>
      <c r="M46" s="43"/>
      <c r="N46" s="58">
        <v>534.70000000000005</v>
      </c>
      <c r="O46" s="43"/>
    </row>
    <row r="47" spans="1:15" s="18" customFormat="1" ht="14.25" customHeight="1">
      <c r="A47" s="36"/>
      <c r="B47" s="47"/>
      <c r="C47" s="36">
        <v>50195</v>
      </c>
      <c r="D47" s="32" t="s">
        <v>30</v>
      </c>
      <c r="E47" s="46">
        <v>34.700000000000003</v>
      </c>
      <c r="F47" s="46"/>
      <c r="G47" s="46">
        <v>0</v>
      </c>
      <c r="H47" s="46"/>
      <c r="I47" s="46">
        <v>0</v>
      </c>
      <c r="J47" s="46"/>
      <c r="K47" s="46">
        <v>0</v>
      </c>
      <c r="L47" s="46"/>
      <c r="M47" s="46"/>
      <c r="N47" s="60">
        <v>34.700000000000003</v>
      </c>
      <c r="O47" s="46"/>
    </row>
    <row r="48" spans="1:15" s="18" customFormat="1">
      <c r="A48" s="36"/>
      <c r="B48" s="47"/>
      <c r="C48" s="36">
        <v>44426</v>
      </c>
      <c r="D48" s="32" t="s">
        <v>45</v>
      </c>
      <c r="E48" s="46">
        <v>500</v>
      </c>
      <c r="F48" s="46"/>
      <c r="G48" s="46">
        <v>0</v>
      </c>
      <c r="H48" s="46"/>
      <c r="I48" s="46">
        <v>0</v>
      </c>
      <c r="J48" s="46"/>
      <c r="K48" s="46">
        <v>0</v>
      </c>
      <c r="L48" s="46"/>
      <c r="M48" s="46"/>
      <c r="N48" s="60">
        <v>500</v>
      </c>
      <c r="O48" s="46"/>
    </row>
    <row r="49" spans="1:15" s="18" customFormat="1">
      <c r="A49" s="38"/>
      <c r="B49" s="39"/>
      <c r="C49" s="42" t="s">
        <v>5</v>
      </c>
      <c r="D49" s="40"/>
      <c r="E49" s="43">
        <v>274.92011070000001</v>
      </c>
      <c r="F49" s="43"/>
      <c r="G49" s="43">
        <v>60</v>
      </c>
      <c r="H49" s="43"/>
      <c r="I49" s="43">
        <v>0</v>
      </c>
      <c r="J49" s="43"/>
      <c r="K49" s="43">
        <v>0</v>
      </c>
      <c r="L49" s="43"/>
      <c r="M49" s="43"/>
      <c r="N49" s="58">
        <v>334.92011070000001</v>
      </c>
      <c r="O49" s="43"/>
    </row>
    <row r="50" spans="1:15" s="18" customFormat="1" ht="26">
      <c r="A50" s="36"/>
      <c r="B50" s="47"/>
      <c r="C50" s="36">
        <v>50209</v>
      </c>
      <c r="D50" s="32" t="s">
        <v>47</v>
      </c>
      <c r="E50" s="46"/>
      <c r="F50" s="46"/>
      <c r="G50" s="46">
        <v>10</v>
      </c>
      <c r="H50" s="46"/>
      <c r="I50" s="46">
        <v>0</v>
      </c>
      <c r="J50" s="46"/>
      <c r="K50" s="46">
        <v>0</v>
      </c>
      <c r="L50" s="46"/>
      <c r="M50" s="46"/>
      <c r="N50" s="60">
        <v>10</v>
      </c>
      <c r="O50" s="46"/>
    </row>
    <row r="51" spans="1:15" s="18" customFormat="1" ht="26">
      <c r="A51" s="36"/>
      <c r="B51" s="47"/>
      <c r="C51" s="36">
        <v>49268</v>
      </c>
      <c r="D51" s="32" t="s">
        <v>48</v>
      </c>
      <c r="E51" s="46">
        <v>200</v>
      </c>
      <c r="F51" s="46"/>
      <c r="G51" s="46">
        <v>0</v>
      </c>
      <c r="H51" s="46"/>
      <c r="I51" s="46">
        <v>0</v>
      </c>
      <c r="J51" s="46"/>
      <c r="K51" s="46">
        <v>0</v>
      </c>
      <c r="L51" s="46"/>
      <c r="M51" s="46"/>
      <c r="N51" s="60">
        <v>200</v>
      </c>
      <c r="O51" s="46"/>
    </row>
    <row r="52" spans="1:15" s="18" customFormat="1" ht="26">
      <c r="A52" s="36"/>
      <c r="B52" s="47"/>
      <c r="C52" s="36">
        <v>50191</v>
      </c>
      <c r="D52" s="32" t="s">
        <v>49</v>
      </c>
      <c r="E52" s="46">
        <v>74.920110699999995</v>
      </c>
      <c r="F52" s="46"/>
      <c r="G52" s="46">
        <v>0</v>
      </c>
      <c r="H52" s="46"/>
      <c r="I52" s="46">
        <v>0</v>
      </c>
      <c r="J52" s="46"/>
      <c r="K52" s="46">
        <v>0</v>
      </c>
      <c r="L52" s="46"/>
      <c r="M52" s="46"/>
      <c r="N52" s="60">
        <v>74.920110699999995</v>
      </c>
      <c r="O52" s="46"/>
    </row>
    <row r="53" spans="1:15" s="18" customFormat="1">
      <c r="A53" s="36"/>
      <c r="B53" s="47"/>
      <c r="C53" s="36">
        <v>51128</v>
      </c>
      <c r="D53" s="32" t="s">
        <v>46</v>
      </c>
      <c r="E53" s="46"/>
      <c r="F53" s="46"/>
      <c r="G53" s="46">
        <v>50</v>
      </c>
      <c r="H53" s="46"/>
      <c r="I53" s="46"/>
      <c r="J53" s="46"/>
      <c r="K53" s="46"/>
      <c r="L53" s="46"/>
      <c r="M53" s="46"/>
      <c r="N53" s="60">
        <v>50</v>
      </c>
      <c r="O53" s="46"/>
    </row>
    <row r="54" spans="1:15" s="18" customFormat="1">
      <c r="A54" s="38"/>
      <c r="B54" s="42" t="s">
        <v>7</v>
      </c>
      <c r="C54" s="42"/>
      <c r="D54" s="40"/>
      <c r="E54" s="43">
        <f>E55</f>
        <v>4</v>
      </c>
      <c r="F54" s="43"/>
      <c r="G54" s="43">
        <f t="shared" ref="G54:N54" si="3">G55</f>
        <v>0</v>
      </c>
      <c r="H54" s="43"/>
      <c r="I54" s="43">
        <f t="shared" si="3"/>
        <v>0</v>
      </c>
      <c r="J54" s="43"/>
      <c r="K54" s="43">
        <f t="shared" si="3"/>
        <v>0</v>
      </c>
      <c r="L54" s="43"/>
      <c r="M54" s="43"/>
      <c r="N54" s="58">
        <f t="shared" si="3"/>
        <v>4</v>
      </c>
      <c r="O54" s="43"/>
    </row>
    <row r="55" spans="1:15" s="44" customFormat="1" ht="14.25" customHeight="1">
      <c r="A55" s="38"/>
      <c r="B55" s="39"/>
      <c r="C55" s="42" t="s">
        <v>50</v>
      </c>
      <c r="D55" s="40"/>
      <c r="E55" s="43">
        <v>4</v>
      </c>
      <c r="F55" s="43"/>
      <c r="G55" s="43">
        <v>0</v>
      </c>
      <c r="H55" s="43"/>
      <c r="I55" s="43">
        <v>0</v>
      </c>
      <c r="J55" s="43"/>
      <c r="K55" s="43">
        <v>0</v>
      </c>
      <c r="L55" s="43"/>
      <c r="M55" s="43"/>
      <c r="N55" s="58">
        <v>4</v>
      </c>
      <c r="O55" s="43"/>
    </row>
    <row r="56" spans="1:15" s="18" customFormat="1">
      <c r="A56" s="36"/>
      <c r="B56" s="47"/>
      <c r="C56" s="36">
        <v>50138</v>
      </c>
      <c r="D56" s="32" t="s">
        <v>51</v>
      </c>
      <c r="E56" s="46">
        <v>4</v>
      </c>
      <c r="F56" s="46"/>
      <c r="G56" s="46">
        <v>0</v>
      </c>
      <c r="H56" s="46"/>
      <c r="I56" s="46">
        <v>0</v>
      </c>
      <c r="J56" s="46"/>
      <c r="K56" s="46">
        <v>0</v>
      </c>
      <c r="L56" s="46"/>
      <c r="M56" s="46"/>
      <c r="N56" s="60">
        <v>4</v>
      </c>
      <c r="O56" s="46"/>
    </row>
    <row r="57" spans="1:15" s="18" customFormat="1">
      <c r="A57" s="36"/>
      <c r="B57" s="47"/>
      <c r="C57" s="36"/>
      <c r="D57" s="32"/>
      <c r="E57" s="46"/>
      <c r="F57" s="46"/>
      <c r="G57" s="46"/>
      <c r="H57" s="46"/>
      <c r="I57" s="46"/>
      <c r="J57" s="46"/>
      <c r="K57" s="46"/>
      <c r="L57" s="46"/>
      <c r="M57" s="46"/>
      <c r="N57" s="60"/>
      <c r="O57" s="46"/>
    </row>
    <row r="58" spans="1:15" s="18" customFormat="1">
      <c r="A58" s="38" t="s">
        <v>38</v>
      </c>
      <c r="B58" s="48"/>
      <c r="C58" s="48"/>
      <c r="D58" s="40"/>
      <c r="E58" s="43">
        <f>E59+E62+E69+E72</f>
        <v>263.92599999999999</v>
      </c>
      <c r="F58" s="43"/>
      <c r="G58" s="43">
        <f>G59+G62+G69+G72</f>
        <v>65.879510800000006</v>
      </c>
      <c r="H58" s="43"/>
      <c r="I58" s="43">
        <f>I59+I62+I69+I72</f>
        <v>0</v>
      </c>
      <c r="J58" s="43"/>
      <c r="K58" s="43">
        <f>K59+K62+K69+K72</f>
        <v>0</v>
      </c>
      <c r="L58" s="43"/>
      <c r="M58" s="43"/>
      <c r="N58" s="58">
        <f>N59+N62+N69+N72</f>
        <v>329.80551079999998</v>
      </c>
      <c r="O58" s="43"/>
    </row>
    <row r="59" spans="1:15" s="18" customFormat="1">
      <c r="A59" s="38"/>
      <c r="B59" s="42" t="s">
        <v>8</v>
      </c>
      <c r="C59" s="42"/>
      <c r="D59" s="40"/>
      <c r="E59" s="43">
        <f>E60</f>
        <v>3.3</v>
      </c>
      <c r="F59" s="43"/>
      <c r="G59" s="43">
        <f t="shared" ref="G59:N59" si="4">G60</f>
        <v>0</v>
      </c>
      <c r="H59" s="43"/>
      <c r="I59" s="43">
        <f t="shared" si="4"/>
        <v>0</v>
      </c>
      <c r="J59" s="43"/>
      <c r="K59" s="43">
        <f t="shared" si="4"/>
        <v>0</v>
      </c>
      <c r="L59" s="43"/>
      <c r="M59" s="43"/>
      <c r="N59" s="58">
        <f t="shared" si="4"/>
        <v>3.3</v>
      </c>
      <c r="O59" s="43"/>
    </row>
    <row r="60" spans="1:15" s="44" customFormat="1" ht="14.25" customHeight="1">
      <c r="A60" s="38"/>
      <c r="B60" s="39"/>
      <c r="C60" s="42" t="s">
        <v>3</v>
      </c>
      <c r="D60" s="40"/>
      <c r="E60" s="43">
        <v>3.3</v>
      </c>
      <c r="F60" s="43"/>
      <c r="G60" s="43">
        <v>0</v>
      </c>
      <c r="H60" s="43"/>
      <c r="I60" s="43">
        <v>0</v>
      </c>
      <c r="J60" s="43"/>
      <c r="K60" s="43">
        <v>0</v>
      </c>
      <c r="L60" s="43"/>
      <c r="M60" s="43"/>
      <c r="N60" s="58">
        <v>3.3</v>
      </c>
      <c r="O60" s="43"/>
    </row>
    <row r="61" spans="1:15" s="18" customFormat="1">
      <c r="A61" s="36"/>
      <c r="B61" s="47"/>
      <c r="C61" s="36">
        <v>50248</v>
      </c>
      <c r="D61" s="32" t="s">
        <v>31</v>
      </c>
      <c r="E61" s="46">
        <v>3.3</v>
      </c>
      <c r="F61" s="46"/>
      <c r="G61" s="46">
        <v>0</v>
      </c>
      <c r="H61" s="46"/>
      <c r="I61" s="46">
        <v>0</v>
      </c>
      <c r="J61" s="46"/>
      <c r="K61" s="46">
        <v>0</v>
      </c>
      <c r="L61" s="46"/>
      <c r="M61" s="46"/>
      <c r="N61" s="60">
        <v>3.3</v>
      </c>
      <c r="O61" s="46"/>
    </row>
    <row r="62" spans="1:15" s="44" customFormat="1" ht="14.25" customHeight="1">
      <c r="A62" s="38"/>
      <c r="B62" s="42" t="s">
        <v>16</v>
      </c>
      <c r="C62" s="42"/>
      <c r="D62" s="40"/>
      <c r="E62" s="43">
        <f>E63+E65+E67</f>
        <v>134.30099999999999</v>
      </c>
      <c r="F62" s="43"/>
      <c r="G62" s="43">
        <f>G63+G65+G67</f>
        <v>0</v>
      </c>
      <c r="H62" s="43"/>
      <c r="I62" s="43">
        <f>I63+I65+I67</f>
        <v>0</v>
      </c>
      <c r="J62" s="43"/>
      <c r="K62" s="43">
        <f>K63+K65+K67</f>
        <v>0</v>
      </c>
      <c r="L62" s="43"/>
      <c r="M62" s="43"/>
      <c r="N62" s="58">
        <f>N63+N65+N67</f>
        <v>134.30099999999999</v>
      </c>
      <c r="O62" s="43"/>
    </row>
    <row r="63" spans="1:15" s="44" customFormat="1" ht="14.25" customHeight="1">
      <c r="A63" s="38"/>
      <c r="B63" s="39"/>
      <c r="C63" s="42" t="s">
        <v>3</v>
      </c>
      <c r="D63" s="40"/>
      <c r="E63" s="43">
        <v>41.801000000000002</v>
      </c>
      <c r="F63" s="43"/>
      <c r="G63" s="43">
        <v>0</v>
      </c>
      <c r="H63" s="43"/>
      <c r="I63" s="43">
        <v>0</v>
      </c>
      <c r="J63" s="43"/>
      <c r="K63" s="43">
        <v>0</v>
      </c>
      <c r="L63" s="43"/>
      <c r="M63" s="43"/>
      <c r="N63" s="58">
        <v>41.801000000000002</v>
      </c>
      <c r="O63" s="43"/>
    </row>
    <row r="64" spans="1:15" s="18" customFormat="1">
      <c r="A64" s="36"/>
      <c r="B64" s="47"/>
      <c r="C64" s="36">
        <v>48368</v>
      </c>
      <c r="D64" s="32" t="s">
        <v>52</v>
      </c>
      <c r="E64" s="46">
        <v>41.801000000000002</v>
      </c>
      <c r="F64" s="46"/>
      <c r="G64" s="46">
        <v>0</v>
      </c>
      <c r="H64" s="46"/>
      <c r="I64" s="46">
        <v>0</v>
      </c>
      <c r="J64" s="46"/>
      <c r="K64" s="46">
        <v>0</v>
      </c>
      <c r="L64" s="46"/>
      <c r="M64" s="46"/>
      <c r="N64" s="60">
        <v>41.801000000000002</v>
      </c>
      <c r="O64" s="46"/>
    </row>
    <row r="65" spans="1:15" s="44" customFormat="1" ht="14.25" customHeight="1">
      <c r="A65" s="38"/>
      <c r="B65" s="39"/>
      <c r="C65" s="42" t="s">
        <v>19</v>
      </c>
      <c r="D65" s="40"/>
      <c r="E65" s="43">
        <v>42.5</v>
      </c>
      <c r="F65" s="43"/>
      <c r="G65" s="43">
        <v>0</v>
      </c>
      <c r="H65" s="43"/>
      <c r="I65" s="43">
        <v>0</v>
      </c>
      <c r="J65" s="43"/>
      <c r="K65" s="43">
        <v>0</v>
      </c>
      <c r="L65" s="43"/>
      <c r="M65" s="43"/>
      <c r="N65" s="58">
        <v>42.5</v>
      </c>
      <c r="O65" s="43"/>
    </row>
    <row r="66" spans="1:15" s="18" customFormat="1">
      <c r="A66" s="36"/>
      <c r="B66" s="47"/>
      <c r="C66" s="36">
        <v>49470</v>
      </c>
      <c r="D66" s="32" t="s">
        <v>32</v>
      </c>
      <c r="E66" s="46">
        <v>42.5</v>
      </c>
      <c r="F66" s="46"/>
      <c r="G66" s="46">
        <v>0</v>
      </c>
      <c r="H66" s="46"/>
      <c r="I66" s="46">
        <v>0</v>
      </c>
      <c r="J66" s="46"/>
      <c r="K66" s="46">
        <v>0</v>
      </c>
      <c r="L66" s="46"/>
      <c r="M66" s="46"/>
      <c r="N66" s="60">
        <v>42.5</v>
      </c>
      <c r="O66" s="46"/>
    </row>
    <row r="67" spans="1:15" s="18" customFormat="1">
      <c r="A67" s="38"/>
      <c r="B67" s="42"/>
      <c r="C67" s="42" t="s">
        <v>40</v>
      </c>
      <c r="D67" s="40"/>
      <c r="E67" s="43">
        <v>50</v>
      </c>
      <c r="F67" s="43"/>
      <c r="G67" s="43">
        <v>0</v>
      </c>
      <c r="H67" s="43"/>
      <c r="I67" s="43">
        <v>0</v>
      </c>
      <c r="J67" s="43"/>
      <c r="K67" s="43">
        <v>0</v>
      </c>
      <c r="L67" s="43"/>
      <c r="M67" s="43"/>
      <c r="N67" s="58">
        <v>50</v>
      </c>
      <c r="O67" s="43"/>
    </row>
    <row r="68" spans="1:15" s="18" customFormat="1" ht="26">
      <c r="A68" s="36"/>
      <c r="B68" s="47"/>
      <c r="C68" s="36">
        <v>47913</v>
      </c>
      <c r="D68" s="32" t="s">
        <v>53</v>
      </c>
      <c r="E68" s="46">
        <v>50</v>
      </c>
      <c r="F68" s="46"/>
      <c r="G68" s="46">
        <v>0</v>
      </c>
      <c r="H68" s="46"/>
      <c r="I68" s="46">
        <v>0</v>
      </c>
      <c r="J68" s="46"/>
      <c r="K68" s="46">
        <v>0</v>
      </c>
      <c r="L68" s="46"/>
      <c r="M68" s="46"/>
      <c r="N68" s="60">
        <v>50</v>
      </c>
      <c r="O68" s="46"/>
    </row>
    <row r="69" spans="1:15" s="18" customFormat="1">
      <c r="A69" s="38"/>
      <c r="B69" s="42" t="s">
        <v>9</v>
      </c>
      <c r="C69" s="42"/>
      <c r="D69" s="40"/>
      <c r="E69" s="43">
        <f>E70</f>
        <v>0</v>
      </c>
      <c r="F69" s="43"/>
      <c r="G69" s="43">
        <f t="shared" ref="G69:N69" si="5">G70</f>
        <v>65.879510800000006</v>
      </c>
      <c r="H69" s="43"/>
      <c r="I69" s="43">
        <f t="shared" si="5"/>
        <v>0</v>
      </c>
      <c r="J69" s="43"/>
      <c r="K69" s="43">
        <f t="shared" si="5"/>
        <v>0</v>
      </c>
      <c r="L69" s="43"/>
      <c r="M69" s="43"/>
      <c r="N69" s="58">
        <f t="shared" si="5"/>
        <v>65.879510800000006</v>
      </c>
      <c r="O69" s="43"/>
    </row>
    <row r="70" spans="1:15" s="44" customFormat="1" ht="14.25" customHeight="1">
      <c r="A70" s="38"/>
      <c r="B70" s="39"/>
      <c r="C70" s="42" t="s">
        <v>3</v>
      </c>
      <c r="D70" s="40"/>
      <c r="E70" s="43">
        <v>0</v>
      </c>
      <c r="F70" s="43"/>
      <c r="G70" s="43">
        <v>65.879510800000006</v>
      </c>
      <c r="H70" s="43"/>
      <c r="I70" s="43">
        <v>0</v>
      </c>
      <c r="J70" s="43"/>
      <c r="K70" s="43">
        <v>0</v>
      </c>
      <c r="L70" s="43"/>
      <c r="M70" s="43"/>
      <c r="N70" s="58">
        <v>65.879510800000006</v>
      </c>
      <c r="O70" s="43"/>
    </row>
    <row r="71" spans="1:15" s="18" customFormat="1" ht="26">
      <c r="A71" s="36"/>
      <c r="B71" s="47"/>
      <c r="C71" s="36">
        <v>51273</v>
      </c>
      <c r="D71" s="32" t="s">
        <v>54</v>
      </c>
      <c r="E71" s="46"/>
      <c r="F71" s="46"/>
      <c r="G71" s="46">
        <v>65.879510800000006</v>
      </c>
      <c r="H71" s="46"/>
      <c r="I71" s="46">
        <v>0</v>
      </c>
      <c r="J71" s="46"/>
      <c r="K71" s="46">
        <v>0</v>
      </c>
      <c r="L71" s="46"/>
      <c r="M71" s="46"/>
      <c r="N71" s="60">
        <v>65.879510800000006</v>
      </c>
      <c r="O71" s="46"/>
    </row>
    <row r="72" spans="1:15" s="18" customFormat="1">
      <c r="A72" s="38"/>
      <c r="B72" s="42" t="s">
        <v>33</v>
      </c>
      <c r="C72" s="38"/>
      <c r="D72" s="40"/>
      <c r="E72" s="43">
        <f>E73</f>
        <v>126.325</v>
      </c>
      <c r="F72" s="43"/>
      <c r="G72" s="43">
        <f t="shared" ref="G72:N72" si="6">G73</f>
        <v>0</v>
      </c>
      <c r="H72" s="43"/>
      <c r="I72" s="43">
        <f t="shared" si="6"/>
        <v>0</v>
      </c>
      <c r="J72" s="43"/>
      <c r="K72" s="43">
        <f t="shared" si="6"/>
        <v>0</v>
      </c>
      <c r="L72" s="43"/>
      <c r="M72" s="43"/>
      <c r="N72" s="58">
        <f t="shared" si="6"/>
        <v>126.325</v>
      </c>
      <c r="O72" s="43"/>
    </row>
    <row r="73" spans="1:15" s="22" customFormat="1" ht="14.25" customHeight="1">
      <c r="A73" s="38"/>
      <c r="B73" s="42"/>
      <c r="C73" s="42" t="s">
        <v>3</v>
      </c>
      <c r="D73" s="40"/>
      <c r="E73" s="43">
        <v>126.325</v>
      </c>
      <c r="F73" s="43"/>
      <c r="G73" s="43">
        <v>0</v>
      </c>
      <c r="H73" s="43"/>
      <c r="I73" s="43">
        <v>0</v>
      </c>
      <c r="J73" s="43"/>
      <c r="K73" s="43">
        <v>0</v>
      </c>
      <c r="L73" s="43"/>
      <c r="M73" s="43"/>
      <c r="N73" s="58">
        <v>126.325</v>
      </c>
      <c r="O73" s="43"/>
    </row>
    <row r="74" spans="1:15" s="18" customFormat="1" ht="14.25" customHeight="1">
      <c r="A74" s="36"/>
      <c r="B74" s="47"/>
      <c r="C74" s="36">
        <v>51209</v>
      </c>
      <c r="D74" s="32" t="s">
        <v>55</v>
      </c>
      <c r="E74" s="46">
        <v>56.325000000000003</v>
      </c>
      <c r="F74" s="46"/>
      <c r="G74" s="46">
        <v>0</v>
      </c>
      <c r="H74" s="46"/>
      <c r="I74" s="46">
        <v>0</v>
      </c>
      <c r="J74" s="46"/>
      <c r="K74" s="46">
        <v>0</v>
      </c>
      <c r="L74" s="46"/>
      <c r="M74" s="46"/>
      <c r="N74" s="60">
        <v>56.325000000000003</v>
      </c>
      <c r="O74" s="46"/>
    </row>
    <row r="75" spans="1:15" s="18" customFormat="1" ht="14.25" customHeight="1">
      <c r="A75" s="36"/>
      <c r="B75" s="47"/>
      <c r="C75" s="36">
        <v>50156</v>
      </c>
      <c r="D75" s="32" t="s">
        <v>34</v>
      </c>
      <c r="E75" s="46">
        <v>70</v>
      </c>
      <c r="F75" s="46"/>
      <c r="G75" s="46">
        <v>0</v>
      </c>
      <c r="H75" s="46"/>
      <c r="I75" s="46">
        <v>0</v>
      </c>
      <c r="J75" s="46"/>
      <c r="K75" s="46">
        <v>0</v>
      </c>
      <c r="L75" s="46"/>
      <c r="M75" s="46"/>
      <c r="N75" s="60">
        <v>70</v>
      </c>
      <c r="O75" s="46"/>
    </row>
    <row r="76" spans="1:15" s="18" customFormat="1" ht="12" customHeight="1">
      <c r="A76" s="36"/>
      <c r="B76" s="47"/>
      <c r="C76" s="36"/>
      <c r="D76" s="32"/>
      <c r="E76" s="46"/>
      <c r="F76" s="46"/>
      <c r="G76" s="46"/>
      <c r="H76" s="46"/>
      <c r="I76" s="46"/>
      <c r="J76" s="46"/>
      <c r="K76" s="46"/>
      <c r="L76" s="46"/>
      <c r="M76" s="46"/>
      <c r="N76" s="60"/>
      <c r="O76" s="46"/>
    </row>
    <row r="77" spans="1:15" s="18" customFormat="1">
      <c r="A77" s="38" t="s">
        <v>56</v>
      </c>
      <c r="B77" s="39"/>
      <c r="C77" s="39"/>
      <c r="D77" s="40"/>
      <c r="E77" s="43">
        <f>E78</f>
        <v>2</v>
      </c>
      <c r="F77" s="43"/>
      <c r="G77" s="43">
        <f>G78</f>
        <v>0</v>
      </c>
      <c r="H77" s="43"/>
      <c r="I77" s="43">
        <f>I78</f>
        <v>0</v>
      </c>
      <c r="J77" s="43"/>
      <c r="K77" s="43">
        <f>K78</f>
        <v>0</v>
      </c>
      <c r="L77" s="43"/>
      <c r="M77" s="43"/>
      <c r="N77" s="58">
        <f>N78</f>
        <v>2</v>
      </c>
      <c r="O77" s="43"/>
    </row>
    <row r="78" spans="1:15" s="18" customFormat="1">
      <c r="A78" s="38"/>
      <c r="B78" s="42" t="s">
        <v>57</v>
      </c>
      <c r="C78" s="42"/>
      <c r="D78" s="40"/>
      <c r="E78" s="43">
        <v>2</v>
      </c>
      <c r="F78" s="43"/>
      <c r="G78" s="43">
        <v>0</v>
      </c>
      <c r="H78" s="43"/>
      <c r="I78" s="43">
        <v>0</v>
      </c>
      <c r="J78" s="43"/>
      <c r="K78" s="43">
        <v>0</v>
      </c>
      <c r="L78" s="43"/>
      <c r="M78" s="43"/>
      <c r="N78" s="58">
        <v>2</v>
      </c>
      <c r="O78" s="43"/>
    </row>
    <row r="79" spans="1:15" s="18" customFormat="1">
      <c r="A79" s="36"/>
      <c r="B79" s="39"/>
      <c r="C79" s="42" t="s">
        <v>3</v>
      </c>
      <c r="D79" s="40"/>
      <c r="E79" s="46">
        <v>2</v>
      </c>
      <c r="F79" s="46"/>
      <c r="G79" s="46">
        <v>0</v>
      </c>
      <c r="H79" s="46"/>
      <c r="I79" s="46">
        <v>0</v>
      </c>
      <c r="J79" s="46"/>
      <c r="K79" s="46">
        <v>0</v>
      </c>
      <c r="L79" s="46"/>
      <c r="M79" s="46"/>
      <c r="N79" s="60">
        <v>2</v>
      </c>
      <c r="O79" s="46"/>
    </row>
    <row r="80" spans="1:15" s="18" customFormat="1" ht="14.25" customHeight="1">
      <c r="A80" s="36"/>
      <c r="B80" s="47"/>
      <c r="C80" s="36">
        <v>49339</v>
      </c>
      <c r="D80" s="32" t="s">
        <v>58</v>
      </c>
      <c r="E80" s="46">
        <v>2</v>
      </c>
      <c r="F80" s="46"/>
      <c r="G80" s="46">
        <v>0</v>
      </c>
      <c r="H80" s="46"/>
      <c r="I80" s="46">
        <v>0</v>
      </c>
      <c r="J80" s="46"/>
      <c r="K80" s="46">
        <v>0</v>
      </c>
      <c r="L80" s="46"/>
      <c r="M80" s="46"/>
      <c r="N80" s="60">
        <v>2</v>
      </c>
      <c r="O80" s="46"/>
    </row>
    <row r="81" spans="1:15" s="18" customFormat="1" ht="14.25" customHeight="1">
      <c r="A81" s="36"/>
      <c r="B81" s="47"/>
      <c r="C81" s="36"/>
      <c r="D81" s="32"/>
      <c r="E81" s="46"/>
      <c r="F81" s="46"/>
      <c r="G81" s="46"/>
      <c r="H81" s="46"/>
      <c r="I81" s="46"/>
      <c r="J81" s="46"/>
      <c r="K81" s="46"/>
      <c r="L81" s="46"/>
      <c r="M81" s="46"/>
      <c r="N81" s="60"/>
      <c r="O81" s="46"/>
    </row>
    <row r="82" spans="1:15" s="18" customFormat="1" ht="14.25" customHeight="1">
      <c r="A82" s="36"/>
      <c r="B82" s="47"/>
      <c r="C82" s="36"/>
      <c r="D82" s="32"/>
      <c r="E82" s="46"/>
      <c r="F82" s="46"/>
      <c r="G82" s="46"/>
      <c r="H82" s="46"/>
      <c r="I82" s="46"/>
      <c r="J82" s="46"/>
      <c r="K82" s="46"/>
      <c r="L82" s="46"/>
      <c r="M82" s="46"/>
      <c r="N82" s="60"/>
      <c r="O82" s="46"/>
    </row>
    <row r="83" spans="1:15" s="18" customFormat="1" ht="14.25" customHeight="1">
      <c r="A83" s="36"/>
      <c r="B83" s="47"/>
      <c r="C83" s="36"/>
      <c r="D83" s="32"/>
      <c r="E83" s="46"/>
      <c r="F83" s="46"/>
      <c r="G83" s="46"/>
      <c r="H83" s="46"/>
      <c r="I83" s="46"/>
      <c r="J83" s="46"/>
      <c r="K83" s="46"/>
      <c r="L83" s="46"/>
      <c r="M83" s="46"/>
      <c r="N83" s="60"/>
      <c r="O83" s="46"/>
    </row>
    <row r="84" spans="1:15" s="18" customFormat="1" ht="12" customHeight="1">
      <c r="A84" s="36"/>
      <c r="B84" s="47"/>
      <c r="C84" s="36"/>
      <c r="D84" s="32"/>
      <c r="E84" s="46"/>
      <c r="F84" s="46"/>
      <c r="G84" s="46"/>
      <c r="H84" s="46"/>
      <c r="I84" s="46"/>
      <c r="J84" s="46"/>
      <c r="K84" s="46"/>
      <c r="L84" s="46"/>
      <c r="M84" s="46"/>
      <c r="N84" s="60"/>
      <c r="O84" s="46"/>
    </row>
    <row r="85" spans="1:15" s="18" customFormat="1">
      <c r="A85" s="38" t="s">
        <v>22</v>
      </c>
      <c r="B85" s="39"/>
      <c r="C85" s="39"/>
      <c r="D85" s="40"/>
      <c r="E85" s="43">
        <f>E86+E90+E88</f>
        <v>20</v>
      </c>
      <c r="F85" s="43"/>
      <c r="G85" s="43">
        <f>G86+G90+G88</f>
        <v>151.21524297000002</v>
      </c>
      <c r="H85" s="43"/>
      <c r="I85" s="43">
        <f>I86+I90+I88</f>
        <v>0</v>
      </c>
      <c r="J85" s="43"/>
      <c r="K85" s="43">
        <f>K86+K90+K88</f>
        <v>0</v>
      </c>
      <c r="L85" s="43"/>
      <c r="M85" s="43"/>
      <c r="N85" s="58">
        <f>N86+N90+N88</f>
        <v>171.21524297000002</v>
      </c>
      <c r="O85" s="43"/>
    </row>
    <row r="86" spans="1:15" s="18" customFormat="1">
      <c r="A86" s="36"/>
      <c r="B86" s="39"/>
      <c r="C86" s="42" t="s">
        <v>64</v>
      </c>
      <c r="D86" s="40"/>
      <c r="E86" s="43">
        <v>20</v>
      </c>
      <c r="F86" s="43"/>
      <c r="G86" s="43">
        <v>0</v>
      </c>
      <c r="H86" s="43"/>
      <c r="I86" s="43">
        <v>0</v>
      </c>
      <c r="J86" s="43"/>
      <c r="K86" s="43">
        <v>0</v>
      </c>
      <c r="L86" s="43"/>
      <c r="M86" s="43"/>
      <c r="N86" s="58">
        <v>20</v>
      </c>
      <c r="O86" s="43"/>
    </row>
    <row r="87" spans="1:15" s="18" customFormat="1">
      <c r="A87" s="36"/>
      <c r="B87" s="47"/>
      <c r="C87" s="36">
        <v>50243</v>
      </c>
      <c r="D87" s="32" t="s">
        <v>36</v>
      </c>
      <c r="E87" s="46">
        <v>20</v>
      </c>
      <c r="F87" s="46"/>
      <c r="G87" s="46">
        <v>0</v>
      </c>
      <c r="H87" s="46"/>
      <c r="I87" s="46">
        <v>0</v>
      </c>
      <c r="J87" s="46"/>
      <c r="K87" s="46">
        <v>0</v>
      </c>
      <c r="L87" s="46"/>
      <c r="M87" s="46"/>
      <c r="N87" s="60">
        <v>20</v>
      </c>
      <c r="O87" s="46"/>
    </row>
    <row r="88" spans="1:15" s="18" customFormat="1">
      <c r="A88" s="36"/>
      <c r="B88" s="47"/>
      <c r="C88" s="42" t="s">
        <v>3</v>
      </c>
      <c r="D88" s="32"/>
      <c r="E88" s="43">
        <v>0</v>
      </c>
      <c r="F88" s="43"/>
      <c r="G88" s="43">
        <v>57.753257419999997</v>
      </c>
      <c r="H88" s="43"/>
      <c r="I88" s="43">
        <v>0</v>
      </c>
      <c r="J88" s="43"/>
      <c r="K88" s="43">
        <v>0</v>
      </c>
      <c r="L88" s="43"/>
      <c r="M88" s="43"/>
      <c r="N88" s="58">
        <v>57.753257419999997</v>
      </c>
      <c r="O88" s="43"/>
    </row>
    <row r="89" spans="1:15" s="18" customFormat="1">
      <c r="A89" s="36"/>
      <c r="B89" s="47"/>
      <c r="C89" s="36">
        <v>50410</v>
      </c>
      <c r="D89" s="32" t="s">
        <v>59</v>
      </c>
      <c r="E89" s="46">
        <v>0</v>
      </c>
      <c r="F89" s="46"/>
      <c r="G89" s="46">
        <v>57.753257419999997</v>
      </c>
      <c r="H89" s="46"/>
      <c r="I89" s="46">
        <v>0</v>
      </c>
      <c r="J89" s="46"/>
      <c r="K89" s="46">
        <v>0</v>
      </c>
      <c r="L89" s="46"/>
      <c r="M89" s="46"/>
      <c r="N89" s="60">
        <v>57.753257419999997</v>
      </c>
      <c r="O89" s="46"/>
    </row>
    <row r="90" spans="1:15" s="18" customFormat="1">
      <c r="A90" s="36"/>
      <c r="B90" s="47"/>
      <c r="C90" s="42" t="s">
        <v>5</v>
      </c>
      <c r="D90" s="32"/>
      <c r="E90" s="43">
        <v>0</v>
      </c>
      <c r="F90" s="43"/>
      <c r="G90" s="43">
        <v>93.461985550000009</v>
      </c>
      <c r="H90" s="43"/>
      <c r="I90" s="43">
        <v>0</v>
      </c>
      <c r="J90" s="43"/>
      <c r="K90" s="43">
        <v>0</v>
      </c>
      <c r="L90" s="43"/>
      <c r="M90" s="43"/>
      <c r="N90" s="58">
        <v>93.461985550000009</v>
      </c>
      <c r="O90" s="43"/>
    </row>
    <row r="91" spans="1:15" s="18" customFormat="1" ht="14.25" customHeight="1">
      <c r="A91" s="36"/>
      <c r="B91" s="47"/>
      <c r="C91" s="36">
        <v>50239</v>
      </c>
      <c r="D91" s="32" t="s">
        <v>60</v>
      </c>
      <c r="E91" s="46">
        <v>0</v>
      </c>
      <c r="F91" s="46"/>
      <c r="G91" s="46">
        <v>31.961985550000001</v>
      </c>
      <c r="H91" s="46"/>
      <c r="I91" s="46">
        <v>0</v>
      </c>
      <c r="J91" s="46"/>
      <c r="K91" s="46">
        <v>0</v>
      </c>
      <c r="L91" s="46"/>
      <c r="M91" s="46"/>
      <c r="N91" s="60">
        <v>31.961985550000001</v>
      </c>
      <c r="O91" s="46"/>
    </row>
    <row r="92" spans="1:15" s="18" customFormat="1" ht="14.25" customHeight="1">
      <c r="A92" s="36"/>
      <c r="B92" s="47"/>
      <c r="C92" s="36">
        <v>48304</v>
      </c>
      <c r="D92" s="32" t="s">
        <v>35</v>
      </c>
      <c r="E92" s="46">
        <v>0</v>
      </c>
      <c r="F92" s="46"/>
      <c r="G92" s="46">
        <v>1.5</v>
      </c>
      <c r="H92" s="46"/>
      <c r="I92" s="46">
        <v>0</v>
      </c>
      <c r="J92" s="46"/>
      <c r="K92" s="46">
        <v>0</v>
      </c>
      <c r="L92" s="46"/>
      <c r="M92" s="46"/>
      <c r="N92" s="60">
        <v>1.5</v>
      </c>
      <c r="O92" s="46"/>
    </row>
    <row r="93" spans="1:15" s="18" customFormat="1" ht="15">
      <c r="A93" s="36"/>
      <c r="B93" s="47"/>
      <c r="C93" s="36">
        <v>51072</v>
      </c>
      <c r="D93" s="32" t="s">
        <v>65</v>
      </c>
      <c r="E93" s="46"/>
      <c r="F93" s="46"/>
      <c r="G93" s="46">
        <v>60</v>
      </c>
      <c r="H93" s="46"/>
      <c r="I93" s="46"/>
      <c r="J93" s="46"/>
      <c r="K93" s="46"/>
      <c r="L93" s="46"/>
      <c r="M93" s="46"/>
      <c r="N93" s="60">
        <v>60</v>
      </c>
      <c r="O93" s="46"/>
    </row>
    <row r="94" spans="1:15" s="18" customFormat="1">
      <c r="A94" s="49" t="s">
        <v>10</v>
      </c>
      <c r="B94" s="50"/>
      <c r="C94" s="50"/>
      <c r="D94" s="51"/>
      <c r="E94" s="52">
        <f>E12+E27+E36+E58+E77+E85</f>
        <v>1999.6712832600001</v>
      </c>
      <c r="F94" s="52"/>
      <c r="G94" s="52">
        <f>G12+G27+G36+G58+G77+G85</f>
        <v>287.09475377000001</v>
      </c>
      <c r="H94" s="52"/>
      <c r="I94" s="52">
        <f>I12+I27+I36+I58+I77+I85</f>
        <v>0</v>
      </c>
      <c r="J94" s="52"/>
      <c r="K94" s="52">
        <f>K12+K27+K36+K58+K77+K85</f>
        <v>0</v>
      </c>
      <c r="L94" s="52"/>
      <c r="M94" s="52"/>
      <c r="N94" s="65">
        <f>N12+N27+N36+N58+N77+N85</f>
        <v>2286.76603703</v>
      </c>
      <c r="O94" s="52"/>
    </row>
    <row r="95" spans="1:15" ht="4.5" customHeight="1">
      <c r="A95" s="34"/>
      <c r="B95" s="31"/>
      <c r="C95" s="31"/>
      <c r="D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s="7" customFormat="1" ht="12" customHeight="1">
      <c r="A96" s="26" t="s">
        <v>17</v>
      </c>
      <c r="B96" s="9"/>
      <c r="C96" s="27"/>
      <c r="D96" s="28"/>
      <c r="E96" s="16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5" ht="12" customHeight="1">
      <c r="A97" s="9" t="s">
        <v>39</v>
      </c>
      <c r="B97" s="10"/>
      <c r="C97" s="24"/>
      <c r="D97" s="25"/>
      <c r="E97" s="17"/>
    </row>
    <row r="98" spans="1:5" ht="12" customHeight="1">
      <c r="A98" s="11" t="s">
        <v>61</v>
      </c>
      <c r="B98" s="10"/>
      <c r="C98" s="24"/>
      <c r="D98" s="25"/>
      <c r="E98" s="17"/>
    </row>
  </sheetData>
  <mergeCells count="8">
    <mergeCell ref="N10:O11"/>
    <mergeCell ref="E9:G9"/>
    <mergeCell ref="A10:D11"/>
    <mergeCell ref="E10:K10"/>
    <mergeCell ref="E11:F11"/>
    <mergeCell ref="I11:J11"/>
    <mergeCell ref="K11:L11"/>
    <mergeCell ref="G11:H11"/>
  </mergeCells>
  <phoneticPr fontId="17" type="noConversion"/>
  <printOptions horizontalCentered="1" verticalCentered="1"/>
  <pageMargins left="0.5" right="0.4" top="0.5" bottom="0.5" header="0.30000000000000004" footer="0.30000000000000004"/>
  <pageSetup scale="82" orientation="landscape" r:id="rId1"/>
  <headerFooter differentFirst="1">
    <oddHeader>&amp;L&amp;"Arial,Regular"&amp;7CONTINUED&amp;R&amp;"Arial,Regular"&amp;7&amp;KFF0000Click here to view Excel file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Nonsov Commitments</vt:lpstr>
      <vt:lpstr>'Nonsov Commitments'!Print_Titles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Nonsovereign Commitments, Ordinary Capital Resources, 2017	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nonsovereign, commitments, loans, private sector</cp:keywords>
  <dc:description/>
  <cp:lastModifiedBy>Angelo Jacinto</cp:lastModifiedBy>
  <cp:lastPrinted>2018-04-12T07:47:57Z</cp:lastPrinted>
  <dcterms:created xsi:type="dcterms:W3CDTF">2014-02-13T06:18:51Z</dcterms:created>
  <dcterms:modified xsi:type="dcterms:W3CDTF">2018-04-20T03:02:12Z</dcterms:modified>
  <cp:category/>
</cp:coreProperties>
</file>