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E0DDDAB-C3F1-4684-B68F-2429FFF0FB56}" xr6:coauthVersionLast="47" xr6:coauthVersionMax="47" xr10:uidLastSave="{00000000-0000-0000-0000-000000000000}"/>
  <bookViews>
    <workbookView xWindow="-120" yWindow="-16320" windowWidth="29040" windowHeight="15720" tabRatio="756" activeTab="1" xr2:uid="{B0115A3E-8AD5-6F4D-8B86-DB4275DE85EB}"/>
  </bookViews>
  <sheets>
    <sheet name="Disclaimer" sheetId="22" r:id="rId1"/>
    <sheet name="Use-Case Library (v5)" sheetId="26" r:id="rId2"/>
    <sheet name="PivotTable" sheetId="25" r:id="rId3"/>
    <sheet name="DT Techology Vendors" sheetId="29" r:id="rId4"/>
    <sheet name="Dropdown" sheetId="6" state="hidden" r:id="rId5"/>
  </sheets>
  <definedNames>
    <definedName name="_xlnm._FilterDatabase" localSheetId="3" hidden="1">'DT Techology Vendors'!$B$7:$AD$134</definedName>
    <definedName name="_xlnm._FilterDatabase" localSheetId="1" hidden="1">'Use-Case Library (v5)'!$B$7:$BD$289</definedName>
    <definedName name="CIQWBGuid" localSheetId="3" hidden="1">"fe20c20f-bcd9-4a6e-90ce-c13f75f08f65"</definedName>
    <definedName name="CIQWBGuid" hidden="1">"66436d80-d3db-4141-834c-aafdab2c1702"</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45091.1294791667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iterate="1"/>
  <pivotCaches>
    <pivotCache cacheId="1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8" i="26" l="1"/>
  <c r="AR5" i="26"/>
  <c r="AP5" i="26" l="1"/>
  <c r="AQ5" i="26"/>
  <c r="AR81" i="26"/>
  <c r="AR167" i="26"/>
  <c r="AR207" i="26"/>
  <c r="AS15" i="26"/>
  <c r="AS37" i="26"/>
  <c r="AS68" i="26"/>
  <c r="AS81" i="26"/>
  <c r="AS101" i="26"/>
  <c r="AS126" i="26"/>
  <c r="AS167" i="26"/>
  <c r="AT5" i="26"/>
  <c r="AU15" i="26"/>
  <c r="AU68" i="26"/>
  <c r="AU167" i="26"/>
  <c r="AV15" i="26"/>
  <c r="AV5" i="26"/>
  <c r="AW86" i="26"/>
  <c r="AW5" i="26" s="1"/>
  <c r="AX5" i="26"/>
  <c r="AY101" i="26"/>
  <c r="AY5" i="26"/>
  <c r="AZ15" i="26"/>
  <c r="AZ5" i="26" s="1"/>
  <c r="BA5" i="26"/>
  <c r="BB5" i="26"/>
  <c r="BC5" i="26"/>
  <c r="AU5" i="26" l="1"/>
  <c r="AS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tc={F00516F7-8037-40BC-A7C9-E8FC6E23779F}</author>
    <author>tc={68F09400-D553-4A5B-8966-EC8063333EE2}</author>
    <author>tc={DFEC7367-64B3-4E2B-A714-037DF2001260}</author>
    <author>tc={EF041C92-CAF9-4A56-BFB2-926FC4BE3562}</author>
    <author>tc={F9CDE6D3-8F67-4A59-9FF2-88C0BD0F804D}</author>
    <author>tc={06C71C8B-8F8D-4FE0-AC4D-AB13BA2E4D8A}</author>
    <author>tc={C381007C-0821-4B1A-9B48-D4C708B6C70D}</author>
    <author>tc={A4F99E68-493C-4E7E-9CC9-761CDE31408F}</author>
    <author>tc={E2522B5D-944B-4937-A836-DD634A7BF7C7}</author>
    <author>tc={7D14B12E-6265-4B95-A6FF-B6C7BEBD8281}</author>
    <author>tc={FBB6E94F-313F-4120-ACCB-AC2A4F443DB2}</author>
    <author>tc={3D6470B8-7C9C-4AC4-8B7F-5B29D4BDCC4E}</author>
    <author>tc={5966D4EF-30E9-4495-A673-BAB53B7C4013}</author>
    <author>tc={AFF57C89-ACED-41A5-8BB6-AD7C0D11555D}</author>
    <author>tc={9862D5EE-56F8-43F1-815E-B5DCE60EDD37}</author>
    <author>tc={74D494B7-2D09-43A2-8800-4B716AE942CC}</author>
    <author>tc={95FB08A7-0081-48BD-8B31-3267B7754C19}</author>
    <author>tc={6520A1C7-DBDC-488C-8D2D-B4667B29CDEF}</author>
    <author>tc={1F2A4F5D-1343-4FD0-80DC-D79F8297898F}</author>
    <author>tc={E45A1C73-3A6F-4C5B-84D4-1C7CCF263191}</author>
    <author>tc={B6D98334-7EC8-425D-A005-492354E70DF1}</author>
    <author>tc={D82D7716-7CD0-4C6F-AAA1-18A503CE1C35}</author>
    <author>tc={D5622905-50A4-4CBE-99A2-C4D9BE41F322}</author>
    <author>tc={C1F484B5-59FA-4815-8879-B25C64C1D1E3}</author>
    <author>tc={0B11C70D-B585-41FE-8613-F71D200D962C}</author>
    <author>tc={845AE645-E7B6-4F8E-A8D5-5AF9D689D3FC}</author>
    <author>tc={1EC8DDD5-2D21-4164-90B7-B23A6B8FB01E}</author>
    <author>tc={51CB775F-9965-4978-80F0-AEC34985C84B}</author>
    <author>tc={10D686CE-B956-4C0D-BC49-8EF1C2C39E3B}</author>
    <author>tc={EEB4897A-4493-4FC3-A052-0D81C52A7B6B}</author>
    <author>tc={1A561B9E-14C7-4EE0-8CD9-2BCD12FE8430}</author>
    <author>tc={09AF6FFA-2724-4848-93A2-CA8EB8B1BC8B}</author>
    <author>tc={771F8842-DCA1-4182-9CC3-2613883B1644}</author>
    <author>tc={25C9C889-5770-4163-9DA2-721C8403E2BA}</author>
    <author>tc={836458D7-6839-4006-BECD-C09EED3815B4}</author>
    <author>tc={F1A9E400-9D2B-431A-AA3E-B22E394237A7}</author>
    <author>tc={4091A635-A630-4001-81A3-21E619A8EB66}</author>
    <author>tc={45733195-A7EC-4F7E-BDB2-5B364A3AB876}</author>
    <author>tc={2F7F6C98-EADA-4B35-A7F0-224A5F32C049}</author>
    <author>tc={566F16E2-9B07-40F8-AFDF-B0AB48CB1FCE}</author>
    <author>tc={95978E1E-0D60-482F-AE45-236E2B433CD8}</author>
    <author>Admin</author>
    <author>tc={AE91EACC-4E4A-41C3-927E-BCA5383BB657}</author>
    <author>tc={56C6FCD8-5257-48ED-808B-3F61678DCC38}</author>
    <author>tc={416DA5B9-5415-4E40-93B5-5CEA9A8B057D}</author>
    <author>tc={6E3DA870-D401-487D-8135-746894474D79}</author>
  </authors>
  <commentList>
    <comment ref="J8" authorId="0" shapeId="0" xr:uid="{F00516F7-8037-40BC-A7C9-E8FC6E23779F}">
      <text>
        <t>[Threaded comment]
Your version of Excel allows you to read this threaded comment; however, any edits to it will get removed if the file is opened in a newer version of Excel. Learn more: https://go.microsoft.com/fwlink/?linkid=870924
Comment:
    https://www.mbie.govt.nz/assets/2019-endeavour-round-successful-projects.pdf</t>
      </text>
    </comment>
    <comment ref="J9" authorId="1" shapeId="0" xr:uid="{68F09400-D553-4A5B-8966-EC8063333EE2}">
      <text>
        <t>[Threaded comment]
Your version of Excel allows you to read this threaded comment; however, any edits to it will get removed if the file is opened in a newer version of Excel. Learn more: https://go.microsoft.com/fwlink/?linkid=870924
Comment:
    Funding for entire scheme which includes the DT https://www.royalhaskoningdhv.com/en/projects/digital-twin-provides-resilience-to-coastal-change</t>
      </text>
    </comment>
    <comment ref="J10" authorId="2" shapeId="0" xr:uid="{DFEC7367-64B3-4E2B-A714-037DF2001260}">
      <text>
        <t xml:space="preserve">[Threaded comment]
Your version of Excel allows you to read this threaded comment; however, any edits to it will get removed if the file is opened in a newer version of Excel. Learn more: https://go.microsoft.com/fwlink/?linkid=870924
Comment:
    https://we-gov.org/news-2020/cauayan-city-selected-as-beneficiary-of-project-implementer-2020/?ckattempt=1
Reply:
    Government document https://pidswebs.pids.gov.ph/CDN/PUBLICATIONS/pidsdps2133.pdf </t>
      </text>
    </comment>
    <comment ref="P15" authorId="3" shapeId="0" xr:uid="{EF041C92-CAF9-4A56-BFB2-926FC4BE3562}">
      <text>
        <t>[Threaded comment]
Your version of Excel allows you to read this threaded comment; however, any edits to it will get removed if the file is opened in a newer version of Excel. Learn more: https://go.microsoft.com/fwlink/?linkid=870924
Comment:
    https://www.ipwea.org/blogs/intouch/2016/08/01/what-you-need-to-know-about-bim-in-australia</t>
      </text>
    </comment>
    <comment ref="P19" authorId="4" shapeId="0" xr:uid="{F9CDE6D3-8F67-4A59-9FF2-88C0BD0F804D}">
      <text>
        <t>[Threaded comment]
Your version of Excel allows you to read this threaded comment; however, any edits to it will get removed if the file is opened in a newer version of Excel. Learn more: https://go.microsoft.com/fwlink/?linkid=870924
Comment:
    https://azure.microsoft.com/de-de/blog/the-net-zero-journey-why-digital-twins-are-a-powerful-ally/</t>
      </text>
    </comment>
    <comment ref="J31" authorId="5" shapeId="0" xr:uid="{06C71C8B-8F8D-4FE0-AC4D-AB13BA2E4D8A}">
      <text>
        <t>[Threaded comment]
Your version of Excel allows you to read this threaded comment; however, any edits to it will get removed if the file is opened in a newer version of Excel. Learn more: https://go.microsoft.com/fwlink/?linkid=870924
Comment:
    Minimum contract value
https://s26.q4cdn.com/977690160/files/doc_financials/2022/q1/Q1-2022-Prepared-Remarks.pdf</t>
      </text>
    </comment>
    <comment ref="P54" authorId="6" shapeId="0" xr:uid="{C381007C-0821-4B1A-9B48-D4C708B6C70D}">
      <text>
        <t>[Threaded comment]
Your version of Excel allows you to read this threaded comment; however, any edits to it will get removed if the file is opened in a newer version of Excel. Learn more: https://go.microsoft.com/fwlink/?linkid=870924
Comment:
    https://www.aveva.com/en/perspectives/success-stories/new-hospital-of-orleans/</t>
      </text>
    </comment>
    <comment ref="P58" authorId="7" shapeId="0" xr:uid="{A4F99E68-493C-4E7E-9CC9-761CDE31408F}">
      <text>
        <t>[Threaded comment]
Your version of Excel allows you to read this threaded comment; however, any edits to it will get removed if the file is opened in a newer version of Excel. Learn more: https://go.microsoft.com/fwlink/?linkid=870924
Comment:
    https://www.fujitsu.com/global/about/resources/news/press-releases/2023/0914-01.html</t>
      </text>
    </comment>
    <comment ref="P59" authorId="8" shapeId="0" xr:uid="{E2522B5D-944B-4937-A836-DD634A7BF7C7}">
      <text>
        <t>[Threaded comment]
Your version of Excel allows you to read this threaded comment; however, any edits to it will get removed if the file is opened in a newer version of Excel. Learn more: https://go.microsoft.com/fwlink/?linkid=870924
Comment:
    https://matterport.com/industries/case-studies/healthcare-trust-america-hta-leases-and-renovates-properties-faster</t>
      </text>
    </comment>
    <comment ref="P65" authorId="9" shapeId="0" xr:uid="{7D14B12E-6265-4B95-A6FF-B6C7BEBD8281}">
      <text>
        <t>[Threaded comment]
Your version of Excel allows you to read this threaded comment; however, any edits to it will get removed if the file is opened in a newer version of Excel. Learn more: https://go.microsoft.com/fwlink/?linkid=870924
Comment:
    https://docs.google.com/presentation/d/1XPd0Fo2USR6rQ0kubMLDOBsPkB_8PSsP/edit#slide=id.p4</t>
      </text>
    </comment>
    <comment ref="J93" authorId="10" shapeId="0" xr:uid="{FBB6E94F-313F-4120-ACCB-AC2A4F443DB2}">
      <text>
        <t xml:space="preserve">[Threaded comment]
Your version of Excel allows you to read this threaded comment; however, any edits to it will get removed if the file is opened in a newer version of Excel. Learn more: https://go.microsoft.com/fwlink/?linkid=870924
Comment:
    https://www.london.gov.uk/decisions/md2564-infrastructure-data-and-innovation-future-developments
</t>
      </text>
    </comment>
    <comment ref="J94" authorId="11" shapeId="0" xr:uid="{3D6470B8-7C9C-4AC4-8B7F-5B29D4BDCC4E}">
      <text>
        <t xml:space="preserve">[Threaded comment]
Your version of Excel allows you to read this threaded comment; however, any edits to it will get removed if the file is opened in a newer version of Excel. Learn more: https://go.microsoft.com/fwlink/?linkid=870924
Comment:
    Hyuna: https://documents1.worldbank.org/curated/en/278571600158735348/pdf/Kyrgyz-Republic-Enhancing-Resilience-in-Kyrgyzstan-Project-Virtual-Implementation-Support-Mission-July-20-to-31-2020.pdf
</t>
      </text>
    </comment>
    <comment ref="J95" authorId="12" shapeId="0" xr:uid="{5966D4EF-30E9-4495-A673-BAB53B7C4013}">
      <text>
        <t xml:space="preserve">[Threaded comment]
Your version of Excel allows you to read this threaded comment; however, any edits to it will get removed if the file is opened in a newer version of Excel. Learn more: https://go.microsoft.com/fwlink/?linkid=870924
Comment:
    GtR (ukri.org) </t>
      </text>
    </comment>
    <comment ref="J99" authorId="13" shapeId="0" xr:uid="{AFF57C89-ACED-41A5-8BB6-AD7C0D11555D}">
      <text>
        <t>[Threaded comment]
Your version of Excel allows you to read this threaded comment; however, any edits to it will get removed if the file is opened in a newer version of Excel. Learn more: https://go.microsoft.com/fwlink/?linkid=870924
Comment:
    Same Link as ref</t>
      </text>
    </comment>
    <comment ref="P100" authorId="14" shapeId="0" xr:uid="{9862D5EE-56F8-43F1-815E-B5DCE60EDD37}">
      <text>
        <t>[Threaded comment]
Your version of Excel allows you to read this threaded comment; however, any edits to it will get removed if the file is opened in a newer version of Excel. Learn more: https://go.microsoft.com/fwlink/?linkid=870924
Comment:
    https://research.com/software/best-smart-cities-software</t>
      </text>
    </comment>
    <comment ref="C101" authorId="15" shapeId="0" xr:uid="{74D494B7-2D09-43A2-8800-4B716AE942CC}">
      <text>
        <t>[Threaded comment]
Your version of Excel allows you to read this threaded comment; however, any edits to it will get removed if the file is opened in a newer version of Excel. Learn more: https://go.microsoft.com/fwlink/?linkid=870924
Comment:
    https://nationalhighways.co.uk/media/2chotw13/introducing-digital-roads.pdf</t>
      </text>
    </comment>
    <comment ref="J101" authorId="16" shapeId="0" xr:uid="{95FB08A7-0081-48BD-8B31-3267B7754C19}">
      <text>
        <t>[Threaded comment]
Your version of Excel allows you to read this threaded comment; however, any edits to it will get removed if the file is opened in a newer version of Excel. Learn more: https://go.microsoft.com/fwlink/?linkid=870924
Comment:
    https://www.electronics-cooling.com/2021/08/digital-roads-among-eight-new-prosperity-partnerships/</t>
      </text>
    </comment>
    <comment ref="J102" authorId="17" shapeId="0" xr:uid="{6520A1C7-DBDC-488C-8D2D-B4667B29CDEF}">
      <text>
        <t>[Threaded comment]
Your version of Excel allows you to read this threaded comment; however, any edits to it will get removed if the file is opened in a newer version of Excel. Learn more: https://go.microsoft.com/fwlink/?linkid=870924
Comment:
    https://www.thebusinessdesk.com/yorkshire/news/2068228-university-spin-out-to-deliver-one-of-worlds-largest-digital-twins</t>
      </text>
    </comment>
    <comment ref="H103" authorId="18" shapeId="0" xr:uid="{1F2A4F5D-1343-4FD0-80DC-D79F8297898F}">
      <text>
        <t xml:space="preserve">[Threaded comment]
Your version of Excel allows you to read this threaded comment; however, any edits to it will get removed if the file is opened in a newer version of Excel. Learn more: https://go.microsoft.com/fwlink/?linkid=870924
Comment:
    https://www.3ds.com/insights/customer-stories/china-railway-design-corporation
</t>
      </text>
    </comment>
    <comment ref="D104" authorId="19" shapeId="0" xr:uid="{E45A1C73-3A6F-4C5B-84D4-1C7CCF263191}">
      <text>
        <t>[Threaded comment]
Your version of Excel allows you to read this threaded comment; however, any edits to it will get removed if the file is opened in a newer version of Excel. Learn more: https://go.microsoft.com/fwlink/?linkid=870924
Comment:
    https://arxiv.org/pdf/2305.16158.pdf</t>
      </text>
    </comment>
    <comment ref="H105" authorId="20" shapeId="0" xr:uid="{B6D98334-7EC8-425D-A005-492354E70DF1}">
      <text>
        <t>[Threaded comment]
Your version of Excel allows you to read this threaded comment; however, any edits to it will get removed if the file is opened in a newer version of Excel. Learn more: https://go.microsoft.com/fwlink/?linkid=870924
Comment:
    https://www.supermap.com/en-us/case/?127_3499.html</t>
      </text>
    </comment>
    <comment ref="C106" authorId="21" shapeId="0" xr:uid="{D82D7716-7CD0-4C6F-AAA1-18A503CE1C35}">
      <text>
        <t>[Threaded comment]
Your version of Excel allows you to read this threaded comment; however, any edits to it will get removed if the file is opened in a newer version of Excel. Learn more: https://go.microsoft.com/fwlink/?linkid=870924
Comment:
    https://akselos.com/wp-content/uploads/2022/10/LIFE-EXTENSION-FOR-A-SHIPLOADER-WITH-AKSELOS-DIGITAL-TWIN.pdf</t>
      </text>
    </comment>
    <comment ref="P106" authorId="22" shapeId="0" xr:uid="{D5622905-50A4-4CBE-99A2-C4D9BE41F322}">
      <text>
        <t>[Threaded comment]
Your version of Excel allows you to read this threaded comment; however, any edits to it will get removed if the file is opened in a newer version of Excel. Learn more: https://go.microsoft.com/fwlink/?linkid=870924
Comment:
    https://drrajivdesaimd.com/2023/03/12/digital-twin/</t>
      </text>
    </comment>
    <comment ref="C107" authorId="23" shapeId="0" xr:uid="{C1F484B5-59FA-4815-8879-B25C64C1D1E3}">
      <text>
        <t>[Threaded comment]
Your version of Excel allows you to read this threaded comment; however, any edits to it will get removed if the file is opened in a newer version of Excel. Learn more: https://go.microsoft.com/fwlink/?linkid=870924
Comment:
    https://www.esri.com/about/newsroom/wp-content/uploads/2019/10/airport.pdf</t>
      </text>
    </comment>
    <comment ref="D108" authorId="24" shapeId="0" xr:uid="{0B11C70D-B585-41FE-8613-F71D200D962C}">
      <text>
        <t>[Threaded comment]
Your version of Excel allows you to read this threaded comment; however, any edits to it will get removed if the file is opened in a newer version of Excel. Learn more: https://go.microsoft.com/fwlink/?linkid=870924
Comment:
    https://www.bentley.com/wp-content/uploads/2022/05/CS-Network-Rail-LTR-EN-LR.pdf</t>
      </text>
    </comment>
    <comment ref="E109" authorId="25" shapeId="0" xr:uid="{845AE645-E7B6-4F8E-A8D5-5AF9D689D3FC}">
      <text>
        <t>[Threaded comment]
Your version of Excel allows you to read this threaded comment; however, any edits to it will get removed if the file is opened in a newer version of Excel. Learn more: https://go.microsoft.com/fwlink/?linkid=870924
Comment:
    https://leica-geosystems.com/case-studies/reality-capture/mobile-mapping-by-boat</t>
      </text>
    </comment>
    <comment ref="D110" authorId="26" shapeId="0" xr:uid="{1EC8DDD5-2D21-4164-90B7-B23A6B8FB01E}">
      <text>
        <t>[Threaded comment]
Your version of Excel allows you to read this threaded comment; however, any edits to it will get removed if the file is opened in a newer version of Excel. Learn more: https://go.microsoft.com/fwlink/?linkid=870924
Comment:
    https://www3.weforum.org/docs/WEF_Digital_Twin_Cities_2023.pdf</t>
      </text>
    </comment>
    <comment ref="D111" authorId="27" shapeId="0" xr:uid="{51CB775F-9965-4978-80F0-AEC34985C84B}">
      <text>
        <t>[Threaded comment]
Your version of Excel allows you to read this threaded comment; however, any edits to it will get removed if the file is opened in a newer version of Excel. Learn more: https://go.microsoft.com/fwlink/?linkid=870924
Comment:
    https://leica-geosystems.com/case-studies/reality-capture/maintaining-danish-highways-driving-operational-efficiencies</t>
      </text>
    </comment>
    <comment ref="J114" authorId="28" shapeId="0" xr:uid="{10D686CE-B956-4C0D-BC49-8EF1C2C39E3B}">
      <text>
        <t>[Threaded comment]
Your version of Excel allows you to read this threaded comment; however, any edits to it will get removed if the file is opened in a newer version of Excel. Learn more: https://go.microsoft.com/fwlink/?linkid=870924
Comment:
    https://www.duluthnewstribune.com/news/mndot-testing-drones-for-bridge-inspections</t>
      </text>
    </comment>
    <comment ref="P120" authorId="29" shapeId="0" xr:uid="{EEB4897A-4493-4FC3-A052-0D81C52A7B6B}">
      <text>
        <t xml:space="preserve">[Threaded comment]
Your version of Excel allows you to read this threaded comment; however, any edits to it will get removed if the file is opened in a newer version of Excel. Learn more: https://go.microsoft.com/fwlink/?linkid=870924
Comment:
    https://unity.com/case-study/sitowise
</t>
      </text>
    </comment>
    <comment ref="P124" authorId="30" shapeId="0" xr:uid="{1A561B9E-14C7-4EE0-8CD9-2BCD12FE8430}">
      <text>
        <t>[Threaded comment]
Your version of Excel allows you to read this threaded comment; however, any edits to it will get removed if the file is opened in a newer version of Excel. Learn more: https://go.microsoft.com/fwlink/?linkid=870924
Comment:
    https://infrastructuremagazine.com.au/2021/05/24/artc-creates-digital-twin-of-entire-network/</t>
      </text>
    </comment>
    <comment ref="J126" authorId="31" shapeId="0" xr:uid="{09AF6FFA-2724-4848-93A2-CA8EB8B1BC8B}">
      <text>
        <t>[Threaded comment]
Your version of Excel allows you to read this threaded comment; however, any edits to it will get removed if the file is opened in a newer version of Excel. Learn more: https://go.microsoft.com/fwlink/?linkid=870924
Comment:
    https://www.wsp.com/en-th/projects/digital-twin-victoria</t>
      </text>
    </comment>
    <comment ref="P128" authorId="32" shapeId="0" xr:uid="{771F8842-DCA1-4182-9CC3-2613883B1644}">
      <text>
        <t>[Threaded comment]
Your version of Excel allows you to read this threaded comment; however, any edits to it will get removed if the file is opened in a newer version of Excel. Learn more: https://go.microsoft.com/fwlink/?linkid=870924
Comment:
    https://www.ni.com/en/innovations/case-studies/19/reducing-risk-and-cost-with-virtual-high-speed-and-commuter-train-test.html</t>
      </text>
    </comment>
    <comment ref="P130" authorId="33" shapeId="0" xr:uid="{25C9C889-5770-4163-9DA2-721C8403E2BA}">
      <text>
        <t>[Threaded comment]
Your version of Excel allows you to read this threaded comment; however, any edits to it will get removed if the file is opened in a newer version of Excel. Learn more: https://go.microsoft.com/fwlink/?linkid=870924
Comment:
    https://www.geospatialworld.net/prime/case-study/aec/digital-technologies-save-uks-hs2-project-at-least-3-million-in-costs/</t>
      </text>
    </comment>
    <comment ref="D134" authorId="34" shapeId="0" xr:uid="{836458D7-6839-4006-BECD-C09EED3815B4}">
      <text>
        <t>[Threaded comment]
Your version of Excel allows you to read this threaded comment; however, any edits to it will get removed if the file is opened in a newer version of Excel. Learn more: https://go.microsoft.com/fwlink/?linkid=870924
Comment:
    https://www.mottmac.com/digital/article/70448/public-visualisation-tool-for-the-national-digital-twin-programme</t>
      </text>
    </comment>
    <comment ref="J134" authorId="35" shapeId="0" xr:uid="{F1A9E400-9D2B-431A-AA3E-B22E394237A7}">
      <text>
        <t>[Threaded comment]
Your version of Excel allows you to read this threaded comment; however, any edits to it will get removed if the file is opened in a newer version of Excel. Learn more: https://go.microsoft.com/fwlink/?linkid=870924
Comment:
    Funding gained for phase 2:
https://cp.catapult.org.uk/news/digital-twin-helping-improve-the-climate-resilience-of-infrastructure-gets-ofwat-innovation-funding/</t>
      </text>
    </comment>
    <comment ref="J136" authorId="36" shapeId="0" xr:uid="{4091A635-A630-4001-81A3-21E619A8EB66}">
      <text>
        <t>[Threaded comment]
Your version of Excel allows you to read this threaded comment; however, any edits to it will get removed if the file is opened in a newer version of Excel. Learn more: https://go.microsoft.com/fwlink/?linkid=870924
Comment:
    Seed funding for infra &amp; DT roadmap
https://bradford.gov.uk/digital-strategy/the-strategy/key-enablers/</t>
      </text>
    </comment>
    <comment ref="J143" authorId="37" shapeId="0" xr:uid="{45733195-A7EC-4F7E-BDB2-5B364A3AB876}">
      <text>
        <t>[Threaded comment]
Your version of Excel allows you to read this threaded comment; however, any edits to it will get removed if the file is opened in a newer version of Excel. Learn more: https://go.microsoft.com/fwlink/?linkid=870924
Comment:
    https://www.linkedin.com/pulse/heavy-investment-required-digital-twin-worth-mika%C3%ABl-le-mou%C3%ABllic/</t>
      </text>
    </comment>
    <comment ref="J144" authorId="38" shapeId="0" xr:uid="{2F7F6C98-EADA-4B35-A7F0-224A5F32C049}">
      <text>
        <t>[Threaded comment]
Your version of Excel allows you to read this threaded comment; however, any edits to it will get removed if the file is opened in a newer version of Excel. Learn more: https://go.microsoft.com/fwlink/?linkid=870924
Comment:
    https://www.ecocites.logement.gouv.fr/IMG/pdf/ecocite_fiches_top_10_2019_rennes_metropole_pia_bat_en.pdf</t>
      </text>
    </comment>
    <comment ref="J158" authorId="39" shapeId="0" xr:uid="{566F16E2-9B07-40F8-AFDF-B0AB48CB1FCE}">
      <text>
        <t>[Threaded comment]
Your version of Excel allows you to read this threaded comment; however, any edits to it will get removed if the file is opened in a newer version of Excel. Learn more: https://go.microsoft.com/fwlink/?linkid=870924
Comment:
    https://smartcity.go.kr/en/2021/08/12/%EC%9D%B8%EC%B2%9C%EC%8B%9C-%EC%8C%8D%EB%91%A5%EC%9D%B4-%EA%B0%80%EC%83%81%EB%8F%84%EC%8B%9C%EA%B0%80-%ED%99%94%EC%9E%AC%EB%A1%9C%EB%B6%80%ED%84%B0-%EC%8B%9C%EB%AF%BC%EC%9D%98-%EC%83%9D%EB%AA%85/</t>
      </text>
    </comment>
    <comment ref="J191" authorId="40" shapeId="0" xr:uid="{95978E1E-0D60-482F-AE45-236E2B433CD8}">
      <text>
        <t>[Threaded comment]
Your version of Excel allows you to read this threaded comment; however, any edits to it will get removed if the file is opened in a newer version of Excel. Learn more: https://go.microsoft.com/fwlink/?linkid=870924
Comment:
    Source: https://www.emergingtechbrew.com/stories/2023/05/19/orlando-florida-3d-map-digital-twin</t>
      </text>
    </comment>
    <comment ref="J195" authorId="41" shapeId="0" xr:uid="{7C80701C-21BA-42D1-89E4-58C732E70109}">
      <text>
        <r>
          <rPr>
            <b/>
            <sz val="9"/>
            <color indexed="81"/>
            <rFont val="Tahoma"/>
            <family val="2"/>
          </rPr>
          <t xml:space="preserve">Full investment to come in at US$99.5M
</t>
        </r>
      </text>
    </comment>
    <comment ref="J205" authorId="42" shapeId="0" xr:uid="{AE91EACC-4E4A-41C3-927E-BCA5383BB657}">
      <text>
        <t xml:space="preserve">[Threaded comment]
Your version of Excel allows you to read this threaded comment; however, any edits to it will get removed if the file is opened in a newer version of Excel. Learn more: https://go.microsoft.com/fwlink/?linkid=870924
Comment:
    Cross River Rail Delivery Authority Contract Disclosure Report FY 2022-23 - Cross River Rail Delivery Authority Contract Disclosure Report - Open Data Portal | Queensland Government </t>
      </text>
    </comment>
    <comment ref="J206" authorId="43" shapeId="0" xr:uid="{56C6FCD8-5257-48ED-808B-3F61678DCC38}">
      <text>
        <t>[Threaded comment]
Your version of Excel allows you to read this threaded comment; however, any edits to it will get removed if the file is opened in a newer version of Excel. Learn more: https://go.microsoft.com/fwlink/?linkid=870924
Comment:
    54112-001: Digital Twin Capabilities in Project Management | Asian Development Bank (adb.org) 
Reply:
    Additional $204k for capacity development</t>
      </text>
    </comment>
    <comment ref="J207" authorId="44" shapeId="0" xr:uid="{416DA5B9-5415-4E40-93B5-5CEA9A8B057D}">
      <text>
        <t xml:space="preserve">[Threaded comment]
Your version of Excel allows you to read this threaded comment; however, any edits to it will get removed if the file is opened in a newer version of Excel. Learn more: https://go.microsoft.com/fwlink/?linkid=870924
Comment:
    ADB-55157-001.pdf (rightsindevelopment.org) 
55157-001-tar-en.pdf (adb.org) 
</t>
      </text>
    </comment>
    <comment ref="J208" authorId="45" shapeId="0" xr:uid="{6E3DA870-D401-487D-8135-746894474D79}">
      <text>
        <t xml:space="preserve">[Threaded comment]
Your version of Excel allows you to read this threaded comment; however, any edits to it will get removed if the file is opened in a newer version of Excel. Learn more: https://go.microsoft.com/fwlink/?linkid=870924
Comment:
    ufpf-mid-year-report-2022.pdf (adb.org) 
</t>
      </text>
    </comment>
    <comment ref="J210" authorId="41" shapeId="0" xr:uid="{FD63AB23-AC4D-4587-B107-E7893AE09EFA}">
      <text>
        <r>
          <rPr>
            <b/>
            <sz val="9"/>
            <color indexed="81"/>
            <rFont val="Tahoma"/>
            <family val="2"/>
          </rPr>
          <t xml:space="preserve">For entire project, including initial participatory mapping phases and ending institutional development and monitoring phases
</t>
        </r>
      </text>
    </comment>
    <comment ref="J211" authorId="41" shapeId="0" xr:uid="{2D66E642-B08B-46BC-93E2-E518788D3B75}">
      <text>
        <r>
          <rPr>
            <b/>
            <sz val="9"/>
            <color indexed="81"/>
            <rFont val="Tahoma"/>
            <family val="2"/>
          </rPr>
          <t>Admin:</t>
        </r>
        <r>
          <rPr>
            <sz val="9"/>
            <color indexed="81"/>
            <rFont val="Tahoma"/>
            <family val="2"/>
          </rPr>
          <t xml:space="preserve">
 £271,975 </t>
        </r>
      </text>
    </comment>
  </commentList>
</comments>
</file>

<file path=xl/sharedStrings.xml><?xml version="1.0" encoding="utf-8"?>
<sst xmlns="http://schemas.openxmlformats.org/spreadsheetml/2006/main" count="9196" uniqueCount="1952">
  <si>
    <t>Row Labels</t>
  </si>
  <si>
    <t>Asia-Pacific</t>
  </si>
  <si>
    <t>Europe</t>
  </si>
  <si>
    <t>Middle East and Africa</t>
  </si>
  <si>
    <t>North America</t>
  </si>
  <si>
    <t>South America</t>
  </si>
  <si>
    <t>Grand Total</t>
  </si>
  <si>
    <t>Australia</t>
  </si>
  <si>
    <t>Agriculture, Food, Nature, and Rural Development</t>
  </si>
  <si>
    <t>N/A</t>
  </si>
  <si>
    <t>China</t>
  </si>
  <si>
    <t>Aerospace</t>
  </si>
  <si>
    <t>Hong Kong</t>
  </si>
  <si>
    <t>Energy</t>
  </si>
  <si>
    <t>Indonesia</t>
  </si>
  <si>
    <t>Environment &amp; Conservation</t>
  </si>
  <si>
    <t>Japan</t>
  </si>
  <si>
    <t xml:space="preserve">Human &amp; Social Development </t>
  </si>
  <si>
    <t>New Zealand</t>
  </si>
  <si>
    <t>ICT</t>
  </si>
  <si>
    <t>Philippines</t>
  </si>
  <si>
    <t>Chemicals</t>
  </si>
  <si>
    <t>Industry &amp; Trade</t>
  </si>
  <si>
    <t>Singapore</t>
  </si>
  <si>
    <t>Nuclear Energy</t>
  </si>
  <si>
    <t>South Korea</t>
  </si>
  <si>
    <t>Oil &amp; Gas</t>
  </si>
  <si>
    <t>Public Sector Management &amp; Governance</t>
  </si>
  <si>
    <t>Thailand</t>
  </si>
  <si>
    <t>Transport</t>
  </si>
  <si>
    <t>Renewable Energy</t>
  </si>
  <si>
    <t>Water &amp; Urban Development</t>
  </si>
  <si>
    <t>Kyrgyz Republic</t>
  </si>
  <si>
    <t>Telecommunications</t>
  </si>
  <si>
    <t>Education</t>
  </si>
  <si>
    <t>Malaysia</t>
  </si>
  <si>
    <t>Azerbaijan</t>
  </si>
  <si>
    <t>Denmark</t>
  </si>
  <si>
    <t>Health &amp; Well-being</t>
  </si>
  <si>
    <t>France</t>
  </si>
  <si>
    <t>Germany</t>
  </si>
  <si>
    <t>Italy</t>
  </si>
  <si>
    <t>Government</t>
  </si>
  <si>
    <t>Monaco</t>
  </si>
  <si>
    <t>Netherlands</t>
  </si>
  <si>
    <t>Norway</t>
  </si>
  <si>
    <t>Scotland</t>
  </si>
  <si>
    <t>Manufacturing</t>
  </si>
  <si>
    <t>Spain</t>
  </si>
  <si>
    <t>Sweden</t>
  </si>
  <si>
    <t>Switzerland</t>
  </si>
  <si>
    <t>United Kingdom</t>
  </si>
  <si>
    <t>Finland</t>
  </si>
  <si>
    <t>Ireland</t>
  </si>
  <si>
    <t>Rail</t>
  </si>
  <si>
    <t>South Africa</t>
  </si>
  <si>
    <t>Canada</t>
  </si>
  <si>
    <t>United States</t>
  </si>
  <si>
    <t>Roads</t>
  </si>
  <si>
    <t>Grenada</t>
  </si>
  <si>
    <t>Smart Cities</t>
  </si>
  <si>
    <t>Brazil</t>
  </si>
  <si>
    <t>Utility</t>
  </si>
  <si>
    <t>Water</t>
  </si>
  <si>
    <t>Project Information</t>
  </si>
  <si>
    <t>Maturity</t>
  </si>
  <si>
    <t>Metrics</t>
  </si>
  <si>
    <t>Reference</t>
  </si>
  <si>
    <t xml:space="preserve">No. </t>
  </si>
  <si>
    <t>Project Name</t>
  </si>
  <si>
    <t>Project Summary</t>
  </si>
  <si>
    <t>Physical Asset</t>
  </si>
  <si>
    <t>Lifecycle 
(D&amp;B/O&amp;M/Entire)</t>
  </si>
  <si>
    <t>Primary Application</t>
  </si>
  <si>
    <t>Sub-sector</t>
  </si>
  <si>
    <t>ADB Sector</t>
  </si>
  <si>
    <t>Country</t>
  </si>
  <si>
    <t>Region</t>
  </si>
  <si>
    <t>Data Visualisation and Modelling</t>
  </si>
  <si>
    <t>ICT/IOT</t>
  </si>
  <si>
    <t>AI and Machine Learning</t>
  </si>
  <si>
    <t>Spatial Computing</t>
  </si>
  <si>
    <t>Cloud computing</t>
  </si>
  <si>
    <t>Robotics and Automation</t>
  </si>
  <si>
    <t>Software and Platforms</t>
  </si>
  <si>
    <t>Security and safety</t>
  </si>
  <si>
    <t>-</t>
  </si>
  <si>
    <t>Visualization and monitoring</t>
  </si>
  <si>
    <t>Informed Decision Making</t>
  </si>
  <si>
    <t>Resource optimization and loss reduction</t>
  </si>
  <si>
    <t>Productivity Gains</t>
  </si>
  <si>
    <t>Improve Operations, Inspection and Maintenance</t>
  </si>
  <si>
    <t>Optimum Financial Performance</t>
  </si>
  <si>
    <t xml:space="preserve">Improve Quality </t>
  </si>
  <si>
    <t>Increased Customer Satisfaction</t>
  </si>
  <si>
    <t>Improved Knowledge and Collaboration</t>
  </si>
  <si>
    <t>Predictive intelligence</t>
  </si>
  <si>
    <t>Risk Management &amp; Resilience</t>
  </si>
  <si>
    <t>Improved Environmental Sustainability</t>
  </si>
  <si>
    <t>Others</t>
  </si>
  <si>
    <t>Link</t>
  </si>
  <si>
    <t>O&amp;M</t>
  </si>
  <si>
    <t>x</t>
  </si>
  <si>
    <t>Forest Flows, Scion, The National Institute of Water and Atmospheric Resarch (NIWA)</t>
  </si>
  <si>
    <t>Forests</t>
  </si>
  <si>
    <t>Monitoring and tracking</t>
  </si>
  <si>
    <t>Bacton Digital Beach Twin</t>
  </si>
  <si>
    <t>Royal HaskoningDHV</t>
  </si>
  <si>
    <t>Graffiquo</t>
  </si>
  <si>
    <t>City</t>
  </si>
  <si>
    <t>E8ight</t>
  </si>
  <si>
    <t>https://e8ight.co.kr/en/#news/1534</t>
  </si>
  <si>
    <t>Leica Geosystems</t>
  </si>
  <si>
    <t xml:space="preserve">https://leica-geosystems.com/case-studies/reality-capture/monitoring-alpine-glaciers-and-climate-change-with-3d-laser-scanning </t>
  </si>
  <si>
    <t>Altair</t>
  </si>
  <si>
    <t>DASSAULT SYSTÈMES</t>
  </si>
  <si>
    <t>NVIDIA</t>
  </si>
  <si>
    <t>https://blogs.nvidia.com/blog/earth-2-supercomputer/</t>
  </si>
  <si>
    <t>Jungle AI</t>
  </si>
  <si>
    <t xml:space="preserve">https://e8ight.co.kr/en/#news/1700 </t>
  </si>
  <si>
    <t>Akselos</t>
  </si>
  <si>
    <t xml:space="preserve">https://akselos.com/wp-content/uploads/2022/10/akselos-case-study-hydroelectric-power-stations.pdf </t>
  </si>
  <si>
    <t>Esri and Eos Positioning Systems</t>
  </si>
  <si>
    <t xml:space="preserve">https://www.esri.com/en-us/landing-page/industry/electric-and-gas/2020/new-smyrna-beach-case-study#:~:text=Florida%20Utility%20Creates%20Digital%20Twin,services%20for%20over%2050%20years. </t>
  </si>
  <si>
    <t>Bentley Systems</t>
  </si>
  <si>
    <t xml:space="preserve">https://www.bentley.com/software/infrastructure-digital-twins/  </t>
  </si>
  <si>
    <t xml:space="preserve">https://altair.com/resource/assystem-creates-a-digital-twin-for-nuclear-plants-with-altair?lang=en </t>
  </si>
  <si>
    <t>Aveva</t>
  </si>
  <si>
    <t>https://www.aveva.com/content/dam/aveva/documents/perspectives/success-stories/SuccessStory_AVEVA_CosmoOil_08-20.pdf.coredownload.inline.pdf</t>
  </si>
  <si>
    <t>https://www.aveva.com/content/dam/aveva/documents/perspectives/success-stories/SuccessStory_AVEVA_ENI_22-12.pdf.coredownload.pdf</t>
  </si>
  <si>
    <t>https://www.aveva.com/content/dam/aveva/documents/perspectives/success-stories/SuccessStory_AVEVA_Kansai_21-08.pdf.coredownload.inline.pdf</t>
  </si>
  <si>
    <t xml:space="preserve">https://www.aveva.com/content/dam/aveva/documents/perspectives/success-stories/SuccessStory_AVEVA_Det-Norske_22-11.pdf.coredownload.inline.pdf </t>
  </si>
  <si>
    <t xml:space="preserve">https://www.aveva.com/en/perspectives/success-stories/southern-company-digital-twin/ </t>
  </si>
  <si>
    <t>Aaras</t>
  </si>
  <si>
    <t>ISC develops offshore substation with the 3DEXPERIENCE | Dassault Systèmes (3ds.com)</t>
  </si>
  <si>
    <t>Arup</t>
  </si>
  <si>
    <t>Unity</t>
  </si>
  <si>
    <t xml:space="preserve">https://blog.unity.com/industry/zutari-uses-unity-to-design-renewable-energy-sites-for-a-more-sustainable-future </t>
  </si>
  <si>
    <t>Oak Ridge National Laboratory</t>
  </si>
  <si>
    <t>The Digital Twin for Hydropower Systems Project | ORNL</t>
  </si>
  <si>
    <t>https://www.bentley.com/events/going-digital-awards/finalists/</t>
  </si>
  <si>
    <t>Zutari projects | Sidwawa substation | South Africa</t>
  </si>
  <si>
    <t>Sensat</t>
  </si>
  <si>
    <t>https://www.sensat.co/case-studies/national-grid-didcot-2</t>
  </si>
  <si>
    <t>Giraffe</t>
  </si>
  <si>
    <t>https://www.giraffe.build/post/nsw-cuts-months-from-land-assessment-times</t>
  </si>
  <si>
    <t>Aurecon</t>
  </si>
  <si>
    <t>Mott MacDonald</t>
  </si>
  <si>
    <t>Coventry University Digital Campus</t>
  </si>
  <si>
    <t>Texas A&amp;M Engineering Experiment Station</t>
  </si>
  <si>
    <t>Scalable Smart Manufacturing Workforce Development Community Model with VR/Digital Twin Technologies - CESMII</t>
  </si>
  <si>
    <t>Pierre Boulez Symphonic hall (Grande salle): a study on air circulation | Philharmonie de Paris</t>
  </si>
  <si>
    <t>https://www.aveva.com/content/dam/aveva/documents/perspectives/success-stories/SuccessStory_AVEVA_NewHospitalofOrleans_22-11.pdf.coredownload.inline.pdf</t>
  </si>
  <si>
    <t>Hopital Saint-Louis airflow simulation | Customer Story - Dassault Systèmes (3ds.com)</t>
  </si>
  <si>
    <t>https://www.3ds.com/insights/customer-stories/avidicare-air-ventilation</t>
  </si>
  <si>
    <t>Fujitsu</t>
  </si>
  <si>
    <t xml:space="preserve">https://www.fujitsu.com/global/about/resources/news/press-releases/2023/0914-01.html </t>
  </si>
  <si>
    <t>Matterport</t>
  </si>
  <si>
    <t xml:space="preserve">https://matterport.com/industries/case-studies/healthcare-trust-america-hta-leases-and-renovates-properties-faster </t>
  </si>
  <si>
    <t>Visco</t>
  </si>
  <si>
    <t>Network Digital Twin - Knowledge Management</t>
  </si>
  <si>
    <t>Beamo</t>
  </si>
  <si>
    <t xml:space="preserve">https://www.beamo.ai/data-centers </t>
  </si>
  <si>
    <t xml:space="preserve">https://drive.google.com/drive/folders/1y32JFKIZS00-GVTzDsi5-x6SB1iqvQvV </t>
  </si>
  <si>
    <t>For smart manufacturing in an industrial park. It emphasizes the business value and strategy for embracing digital twins, along with promotion strategies.</t>
  </si>
  <si>
    <t xml:space="preserve">https://drive.google.com/drive/folders/1O6hibjSrZuH1sIWIFclvTPnYdN-s1LGt </t>
  </si>
  <si>
    <t>https://blogs.nvidia.com/blog/ericsson-digital-twins-omniverse/</t>
  </si>
  <si>
    <t>Siemens</t>
  </si>
  <si>
    <t>Duality</t>
  </si>
  <si>
    <t xml:space="preserve">https://www.beamo.ai/seah-css-steel-plants </t>
  </si>
  <si>
    <t xml:space="preserve">https://www.beamo.ai/smart-factories </t>
  </si>
  <si>
    <t xml:space="preserve">https://drive.google.com/drive/folders/1ThK0D7Ze5p4yf3GKVqeUupZ99LLwtmCz </t>
  </si>
  <si>
    <t>https://www.aveva.com/en/perspectives/success-stories/covestro/</t>
  </si>
  <si>
    <t xml:space="preserve">https://www.aveva.com/en/perspectives/success-stories/global-semiconductor-company/ </t>
  </si>
  <si>
    <t>https://www.aveva.com/content/dam/aveva/documents/perspectives/success-stories/SuccessStory_AVEVA_BLOM_06-20.v1.pdf.coredownload.inline.pdf</t>
  </si>
  <si>
    <t xml:space="preserve">https://www.aveva.com/content/dam/aveva/documents/perspectives/success-stories/SuccessStory_AVEVA_SCGChemicals_23-04.pdf.coredownload.inline.pdf </t>
  </si>
  <si>
    <t>L'Occitane en Provence safe factory | Dassault Systèmes (3ds.com)</t>
  </si>
  <si>
    <t xml:space="preserve">https://www.halldale.com/articles/18751-mst-simulation-drives-advancements-in-sensor-fusion </t>
  </si>
  <si>
    <t xml:space="preserve">https://leica-geosystems.com/case-studies/reality-capture/catalan-culture-in-3d-giravolt </t>
  </si>
  <si>
    <t xml:space="preserve">UINO </t>
  </si>
  <si>
    <t>For safety supervision, convenience, service awareness, and efficiency improvement. The project highlights the application of digital twin technology in improving operational efficiency, decision-making, and risk mitigation in a mining park setting.</t>
  </si>
  <si>
    <t>https://drive.google.com/drive/folders/11zKOSUgtNJEJr0hsdvD4OMc6lfUPnw71</t>
  </si>
  <si>
    <t>Infrastructure Mapping Application (IMA)</t>
  </si>
  <si>
    <t>Softengi</t>
  </si>
  <si>
    <t>https://softengi.com/projects/joint-information-platform-for-natural-hazard-the-portal-of-the-unified-complex-monitoring-and-forecasting-system-ucmfs/</t>
  </si>
  <si>
    <t>51World</t>
  </si>
  <si>
    <t>Spinview</t>
  </si>
  <si>
    <t>3D Repo</t>
  </si>
  <si>
    <t>Digital Roads England</t>
  </si>
  <si>
    <t>Mott MacDonald, Fujitsu</t>
  </si>
  <si>
    <t xml:space="preserve">The Project presents a major change in UK transport infrastructure, and seeks to harness data, technology, and connectivity to improve the way the Strategic Road Network (SRN) is designed, built, operated, and used. This will enable safer journeys, faster delivery, and an enhanced customer experience for all. </t>
  </si>
  <si>
    <t>Entire</t>
  </si>
  <si>
    <t>Full lifecycle management</t>
  </si>
  <si>
    <t>Yorkshire Geospatial Digital Twin</t>
  </si>
  <si>
    <t>Slingshot Simulations, ARUP and BT Group</t>
  </si>
  <si>
    <t>Optimizing operations, management, and processes</t>
  </si>
  <si>
    <t>Digital Twin For Railway Design - China Railway Design Corporation</t>
  </si>
  <si>
    <t>D&amp;B</t>
  </si>
  <si>
    <t>Optimize design and construction</t>
  </si>
  <si>
    <t>N/a</t>
  </si>
  <si>
    <t>Sumo</t>
  </si>
  <si>
    <t>Relying on Sumo, the DT-GM model is a run-time calibrated digital microscopic simulation model continuously updated with actual high-resolution traffic data collected directly from motorway traffic counters. It is primarily designed to be a predictive analytics tool as support for safety-management, but also to enhance efficiency and cost-effectiveness of maintaining the motorway.</t>
  </si>
  <si>
    <t xml:space="preserve">https://www.sciencedirect.com/science/article/pii/S1474034622003160 </t>
  </si>
  <si>
    <t>Training, capacity, and education</t>
  </si>
  <si>
    <t>SuperMap</t>
  </si>
  <si>
    <t>The Fuxia Airport GIS Platform, developed by SuperMap, integrates IoT, BIM, and other technologies for smart airport construction and operation. It includes a unified geographic information database, multi-source data fusion for efficient command, apron safety management through vehicle tracking, and intelligent pipe network maintenance. This platform lays the foundation for future development using visual simulation, BIM+GIS, and VR technologies, aiming to enhance dynamic operations, intelligent decision-making, and sustainable development at Fuzhou and Xiamen airports.</t>
  </si>
  <si>
    <t>Airport</t>
  </si>
  <si>
    <t>https://www.supermap.com/en-us/case/?70_3236.html</t>
  </si>
  <si>
    <t>With the Akselos Digital Twin, engineers were able to assess the shiploader’s structural integrity based on its real-world operating conditions. The virtual simulation would cost effectively analyze the shiploader's structural integrity which helped the company achieve huge OpEx savings by optimizing inspection intervals and extending the life of the asset confdently.</t>
  </si>
  <si>
    <t>Shiploader</t>
  </si>
  <si>
    <t>https://akselos.com/wp-content/uploads/2022/10/LIFE-EXTENSION-FOR-A-SHIPLOADER-WITH-AKSELOS-DIGITAL-TWIN.pdf</t>
  </si>
  <si>
    <t>Esri</t>
  </si>
  <si>
    <t>The airport’s digital asset twin provides the opportunity to run simulations on potential operational failures throughout the entire complex. It also monitors the airport from a day to day basis to allow Airport staff to see in real-time any faults within the Airport before addressing the issue in a cost-effective manner.</t>
  </si>
  <si>
    <t>Maintenance and inspection</t>
  </si>
  <si>
    <t xml:space="preserve">https://www.esri.com/about/newsroom/arcuser/digital-twin-helps-airport-optimize-operations/ </t>
  </si>
  <si>
    <t>Leica Geosystems, Bentley</t>
  </si>
  <si>
    <t>The Transpennine Route Upgrade (TRU) project, involving the collaboration of Severn Partnership and Storm Geomatics, centers around the use of the Leica Pegasus:Two mobile mapping solution for surveying viaducts. This project aims to gather accurate topographical information critical for the upgrade and modification of several bridges and viaducts as part of the railway electrification between Manchester and York</t>
  </si>
  <si>
    <t xml:space="preserve">https://leica-geosystems.com/case-studies/reality-capture/transpennine-route-upgrade </t>
  </si>
  <si>
    <t xml:space="preserve">https://leica-geosystems.com/case-studies/reality-capture/mobile-mapping-by-boat </t>
  </si>
  <si>
    <t xml:space="preserve">https://drive.google.com/drive/folders/1Gy7gBts3uZu6VygrIZ6fUTEdfkHAbV2G </t>
  </si>
  <si>
    <t xml:space="preserve">https://leica-geosystems.com/case-studies/reality-capture/maintaining-danish-highways-driving-operational-efficiencies </t>
  </si>
  <si>
    <t xml:space="preserve">https://leica-geosystems.com/case-studies/reality-capture/laser-scanning-makes-its-mark-in-melbournes-largest-rail-project </t>
  </si>
  <si>
    <t xml:space="preserve">https://leica-geosystems.com/case-studies/reality-capture/the-faster-road-to-mobile-data-capture </t>
  </si>
  <si>
    <t xml:space="preserve">https://www.bentley.com/wp-content/uploads/2022/05/CS-Collins-Engineering-LTR-EN-LR.pdf </t>
  </si>
  <si>
    <t xml:space="preserve">https://www.bentley.com/software/bridge-monitoring/ </t>
  </si>
  <si>
    <t xml:space="preserve">https://blog.bentley.com/iot-sensor-data-used-for-bridge-monitoring/?_gl=1*1jno6we*_ga*NDUzMTA5NjQuMTY5ODMxMjM3NA..*_ga_JNS8E8ELR8*MTY5ODMxMjM3My4xLjEuMTY5ODMxMzE2OS42MC4wLjA. </t>
  </si>
  <si>
    <t xml:space="preserve">https://www.arup.com/projects/bim-adif </t>
  </si>
  <si>
    <t xml:space="preserve">https://www.arup.com/projects/transpennine-route-upgrade </t>
  </si>
  <si>
    <t xml:space="preserve">https://www.fujitsu.com/global/about/resources/news/press-releases/2023/0613-01.html </t>
  </si>
  <si>
    <t>SAP</t>
  </si>
  <si>
    <t>https://news.sap.com/2021/10/npra-bridge-distress-warning-iot-sensors/</t>
  </si>
  <si>
    <t>https://www.aurecongroup.com/projects/transport/smart-stations</t>
  </si>
  <si>
    <t>NI</t>
  </si>
  <si>
    <t>https://www.ni.com/en/innovations/case-studies/19/reducing-risk-and-cost-with-virtual-high-speed-and-commuter-train-test.html</t>
  </si>
  <si>
    <t>AlmavivA S.p.A.</t>
  </si>
  <si>
    <t>https://www.nutanix.com/theforecastbynutanix/industry/how-digital-twin-technology-is-helping-build-a-smart-railway-system-in-italy</t>
  </si>
  <si>
    <t>Digital Twins Help MRT Corp Spearhead the Future of Construction in Malaysia - Emirates Projects (tpg.media)</t>
  </si>
  <si>
    <t>India</t>
  </si>
  <si>
    <t>3D BIM + geospatial full lifecycle metro rail project aims at eliminating data loss (geospatialworld.net)</t>
  </si>
  <si>
    <t>Anylogic</t>
  </si>
  <si>
    <t>Alstom Develops a Rail Network Digital Twin for Railway Yard Design and Predictive Fleet Maintenance – AnyLogic Simulation Software</t>
  </si>
  <si>
    <t>Tekuchi</t>
  </si>
  <si>
    <t>City-Scale Digital Twin Prototype for Cambridge</t>
  </si>
  <si>
    <t>Colouring London</t>
  </si>
  <si>
    <t>Geospatial Commission</t>
  </si>
  <si>
    <t xml:space="preserve">https://www.mdpi.com/2071-1050/12/6/2307 
https://cities-today.com/how-a-small-german-town-is-using-an-advanced-digital-twin/ </t>
  </si>
  <si>
    <t xml:space="preserve">https://www.researchgate.net/publication/339039678_The_Digital_Twin_of_the_City_of_Zurich_for_Urban_Planning </t>
  </si>
  <si>
    <t xml:space="preserve">https://www.researchgate.net/publication/348382801_A_digital_twin_smart_city_for_citizen_feedback </t>
  </si>
  <si>
    <t xml:space="preserve">https://www.researchgate.net/publication/354976604_Urban_development_with_dynamic_digital_twins_in_Helsinki_city
https://www.researchgate.net/publication/331742851_Smart_City_Platform_Enabling_Digital_Twin
https://www.hel.fi/static/liitteet-2019/Kaupunginkanslia/Helsinki3D_Kalasatama_Digital_Twins.pdf </t>
  </si>
  <si>
    <t xml:space="preserve">https://e8ight.co.kr/en/#news/1022 </t>
  </si>
  <si>
    <t>https://www.supermap.com/en-us/case/?70_3488.html</t>
  </si>
  <si>
    <t>https://www.aveva.com/content/dam/aveva/documents/articles/Article_AVEVA_HarnessingDTWaterPlant_22-10.pdf</t>
  </si>
  <si>
    <t xml:space="preserve">https://www.esrith.com/en/blog-en/climate-change-prompts-grenada-to-create-the-first-national-digital-twin/ </t>
  </si>
  <si>
    <t>Esri and KCI</t>
  </si>
  <si>
    <t xml:space="preserve">https://www.esri.com/en-us/lg/industry/water/gcdwr-case-study </t>
  </si>
  <si>
    <t>https://www.esri.com/about/newsroom/arcuser/south-korean-city-uses-a-digital-twin-to-meet-challenges/</t>
  </si>
  <si>
    <t>Boston's Digital Twin</t>
  </si>
  <si>
    <t>https://www.esri.com/about/newsroom/blog/3d-gis-boston-digital-twin/</t>
  </si>
  <si>
    <t>https://www.esri.com/about/newsroom/blog/nasa-langleys-digital-twin/</t>
  </si>
  <si>
    <t xml:space="preserve">https://leica-geosystems.com/case-studies/reality-capture/streamlining-urban-planning-with-3d-laser-scanning </t>
  </si>
  <si>
    <t xml:space="preserve">https://drive.google.com/drive/folders/1UGFgHwK0It3cdAwwR8-e8XQUIirNXTnS </t>
  </si>
  <si>
    <t>3DNL project, a collaborative effort between Cyclomedia and Hexagon, is the creation of a photorealistic digital twin of the entire Netherlands. This project integrates various advanced technologies and processes</t>
  </si>
  <si>
    <t xml:space="preserve">https://leica-geosystems.com/case-studies/reality-capture/3dnl-the-netherlands-from-every-angle </t>
  </si>
  <si>
    <t xml:space="preserve">AsiaInfo </t>
  </si>
  <si>
    <t>https://drive.google.com/drive/folders/1eioU0rnqc2FSiQTdl5XXgkTDrx5T-so8</t>
  </si>
  <si>
    <t>Shenzhen Infinova Limited</t>
  </si>
  <si>
    <t>https://drive.google.com/drive/folders/1gDaM4OIJuZtXvjEmHv_1gixDyovTV5lf</t>
  </si>
  <si>
    <t xml:space="preserve">https://leica-geosystems.com/case-studies/reality-capture/south-korean-smart-cities-combine-3d-digital-models-and-gis-and-bim </t>
  </si>
  <si>
    <t xml:space="preserve">https://leica-geosystems.com/case-studies/reality-capture/gilbert-ash-constructs-mayhew-theatre </t>
  </si>
  <si>
    <t xml:space="preserve">https://www.bentley.com/wp-content/uploads/case-study-new-bullards-dam-ltr-en-lr.pdf </t>
  </si>
  <si>
    <t xml:space="preserve">https://www.bentley.com/wp-content/uploads/CS-AEGEA-Manaus-LTR-EN-LR.pdf </t>
  </si>
  <si>
    <t xml:space="preserve">https://www.bentley.com/wp-content/uploads/AR-DC-Waters-DigitalTwin-Journey-LTR-EN-LR.pdf </t>
  </si>
  <si>
    <t>https://www.aveva.com/content/dam/aveva/documents/perspectives/success-stories/SuccessStory_AVEVA-PromonEngenharia_08-21.pdf.coredownload.inline.pdf</t>
  </si>
  <si>
    <t>CSADI utilizes smart construction | Dassault Systèmes® (3ds.com)</t>
  </si>
  <si>
    <t>Infrastructure design managed on 3DEXPERIENCE | Customer Story - Dassault Systèmes (3ds.com)</t>
  </si>
  <si>
    <t>Construction virtual twin drives success| Dassault Systèmes® (3ds.com)</t>
  </si>
  <si>
    <t>KREOD transforms architectural design | Dassault Systèmes (3ds.com)</t>
  </si>
  <si>
    <t>Envirosuite</t>
  </si>
  <si>
    <t>Bouygues Construction | Customer Story - Dassault Systèmes (3ds.com)</t>
  </si>
  <si>
    <t>IDeCOM modernizes engineering services using cloud | Dassault Systèmes (3ds.com)</t>
  </si>
  <si>
    <t xml:space="preserve">https://blog.unity.com/industry/reimagining-paris-with-the-help-of-an-urban-digital-twin </t>
  </si>
  <si>
    <t>https://www.aurecongroup.com/projects/property/melbourne-quarter-digital</t>
  </si>
  <si>
    <t>Autodesk</t>
  </si>
  <si>
    <t>Upgrading the existing infrastructure of the wastewater treatment plant using a Digital Twin to plan and design a new water treatment facility to accommodate 135 million gallons of wastewater per day.</t>
  </si>
  <si>
    <t>- Saved US$400M under budget</t>
  </si>
  <si>
    <t>https://www.bentley.com/events/going-digital-awards/finalists/
https://waterwastewaterasia.com/echowater-project-from-the-us-wins-the-water-and-wastewater-category-of-bentley-systems-going-digital-awards/</t>
  </si>
  <si>
    <t>Digital Twin of the Siemensstadt Square (Campus Twin In Berlin)</t>
  </si>
  <si>
    <t>https://blog.bentley.com/a-twin-in-berlin/</t>
  </si>
  <si>
    <t>Application of iTwin (Bentley's Digital Twin solution) for the church in Vatican City to monitor the basilica's health and preserve the architectural and religious integrity. The Digital Twin is designed to monitor the architecture of the church and will facilitate the collection of data to aid future renovation and restoration projects.</t>
  </si>
  <si>
    <t>- Saved 50 hours in modeling time, delivering the work 20 ahead of schedule</t>
  </si>
  <si>
    <t>https://www.geoweeknews.com/news/st-peters-basilica-italferr-year-in-infrastructure-digital-twin</t>
  </si>
  <si>
    <t>Digital Twin of hydraulic pipe system in the city of Ayodhya, India</t>
  </si>
  <si>
    <t>Digital Twin of hydraulic pipe system in the city of Ayodhya to plan and design a pressurized city water supply scheme. This is done through virtual monitoring of the pressurized water network, optimizing the design of pipe diameters and monitoring the energy consumption and carbon emissions to facilitate informed decision-making.</t>
  </si>
  <si>
    <t>- Reduce design time by 75%
- US$2.5M savings in construction cost
- US$1.5M savings in annual operating expenses
- US$46k savings in annual energy costs
- 347 tons of annual carbon emission reduction</t>
  </si>
  <si>
    <t>Digital Twin of Genex's flagship Kidston 250MW Pumped Storage Hydro Power Plant (Carbon Twin)</t>
  </si>
  <si>
    <t>https://www.mottmac.com/article/61145/kidston-pumped-storage-australia
https://www.mottmacannualreview.com/energy-kidston</t>
  </si>
  <si>
    <t>Orlando Regional Digital Twin (ORD)</t>
  </si>
  <si>
    <t>Digital Twin of Trondheim, Norway</t>
  </si>
  <si>
    <t>Digital Twin of Shanghai East Hospital Building, China</t>
  </si>
  <si>
    <t>- Save 1% energy consumption per year
- More than 10% of faciity faults and requested repairs were avoided</t>
  </si>
  <si>
    <t>Digital Twin Hospital Buildings: An Exemplary Case Study through Continuous Lifecycle Integration (hindawi.com)</t>
  </si>
  <si>
    <t>DataMesh, TIS INTEC Group</t>
  </si>
  <si>
    <t>Obayashi Adopts DataMesh Digital Twin Product To Support Building Construction Process | DataMesh</t>
  </si>
  <si>
    <t>Slingshot Simulations</t>
  </si>
  <si>
    <t>Primary application groups</t>
  </si>
  <si>
    <t>Consortium comprising TRL, Cisco, DG Cities, London Legacy Development Corporation, Cubic, Loughborough University and Transport for London</t>
  </si>
  <si>
    <t>Planning, forecasting, predicting and simulating</t>
  </si>
  <si>
    <t>Creating an interactive visualization tool of the Melbourne Quarter building to enhance the impact and marketing experience of the display units. This was done by integrating and managing complex data, facilitating design and construction processes, and enhancing stakeholder collaboration.</t>
  </si>
  <si>
    <t>Urumqi Dry Port Group</t>
  </si>
  <si>
    <t>Wind farm</t>
  </si>
  <si>
    <t xml:space="preserve">Leica Geosystems, Getmapping </t>
  </si>
  <si>
    <t>Railway Station</t>
  </si>
  <si>
    <t>Application of Arup's AI-enabled smart building console - "Neuron" - to display complex data sets of the building system, equipment and devices using BIM. The platform uses 5G and IoT to gather real-time data and applies Artificial Intelligence and Machine Learning to analyze, optimize, and automate building operations.</t>
  </si>
  <si>
    <t>Adopting Leica Pegasus:Two, the Digital Twin will provide Van Oord with a digital map of the Twente canals that will allow them to run simulations and make forecasts that lead to more accurate/efficient estimates on project costs.</t>
  </si>
  <si>
    <t>The digital twin visualization platform realizes the panoramic simulation capability for the management and decision-making of the station. It integrates the station facilities, equipment and business data to realize all-round decision-making assistance for staff on industrial operation, station operation, safety management, etc.</t>
  </si>
  <si>
    <t>Getmapping utilizes the Leica Pegasus:2 mobile mapping to cover 11,000 km of road under 6 months to provide data on safety and give feedback on where maintenance is needed in a cost-effective manner.</t>
  </si>
  <si>
    <t>Streamline data / data integration across medical systems, gas systems, sewage treatment systems, and medical equipment systems to facilitate informed decision-making andimprove operational efficiency and maintenance.</t>
  </si>
  <si>
    <t>The project's goal is to restore the Stone Arch Bridge after decades using the Bentley digital twin system to map out the restoration plan virtually to avoid risk of collapsing the structure. This will allow the Collins Engineers to restore the bridge in a more effective and safe way without disrupting pedestrians as greatly if not implemented</t>
  </si>
  <si>
    <t>Bridge</t>
  </si>
  <si>
    <t>- Annual government savings of SGD5M</t>
  </si>
  <si>
    <t>Digital Twins of Power Stations</t>
  </si>
  <si>
    <t>- 100-200k Euros saved per inspection
- Inspection scopes reduced 30-40%</t>
  </si>
  <si>
    <t>Water treatment facilities</t>
  </si>
  <si>
    <t>Vectuel, a French visualization company, has developed a digital twin of Paris using Unity's real-time 3D platform. This extensive digital model covers over 2 million structures and is used by city officials and architects for efficient building design and construction. The project, enhanced by Unity's cloud streaming solution Furioos, facilitates large-scale visualization, expedites decision-making, and reduces project costs. Vectuel's digital twin enables interactive exploration of urban development proposals, fostering community engagement and informed decision-making in city planning, including major projects like the Grand Paris Express expansion.</t>
  </si>
  <si>
    <t>Maturity
(Indicative)</t>
  </si>
  <si>
    <t>Owners and their supply chains can use iTwin Capture to quickly create 3D engineering-ready virtual replicas using drones or cameras and securely manage and share reality data to support analysis, validation, and delivery. The project gives feedback to users by gathering real-time data from sensors on the Robert St Bridge with iTwin IoT to gain operational insights and improve maintenance/inspection costs.</t>
  </si>
  <si>
    <t>Trondheim, Norway, is leveraging Unity's real-time 3D development platform to create an urban digital twin as part of its Trondheim 2050 project. This initiative, aimed at planning the city's future growth, integrates SketchUp models and GIS data into Unity to create an interactive 3D vision of Trondheim. Martin Vitsø, leading the effort, utilized Unity for its ability to handle large data loads and provide high-resolution visualizations. The project aims to increase public engagement in urban planning, using interactive maps and VR to gather community feedback and incorporate it into strategic planning. This approach is part of a broader movement towards smart cities and digital twins.</t>
  </si>
  <si>
    <t>Railway station</t>
  </si>
  <si>
    <t>The city council of Denver was concerned about the safety and risks of their pedestrian Highland bridge. This project was aimed at monitoring such risk. By installing 16 sensors with accelerometers and tilt meters to monitor the bridge's vibrations in real-time with Bentley's iTwin IoT system. If the vibrations exceed a pre-determined level then the engineers would be immediately notified.</t>
  </si>
  <si>
    <t>https://kartat.espoo.fi/3D/</t>
  </si>
  <si>
    <t>Unified Complex Monitoring and Forecasting System (UCMFS)</t>
  </si>
  <si>
    <t>The web platform solution, UCMFS, is a complex geo monitoring and forecasting tool, which enables specialized authorities to share valuable information, forecast natural hazards and cooperate in research and the event of an emergency.</t>
  </si>
  <si>
    <t>https://blog.unity.com/industry/reimagining-community-with-digital-twin-technology
https://blog.unity.com/industry/building-smarter-cities-with-digital-twins</t>
  </si>
  <si>
    <t>Digital Twin of Electric Assets</t>
  </si>
  <si>
    <t>Digtial Twin of the city of Freiburg im Breisgau, Germany</t>
  </si>
  <si>
    <t>Bentley Systems, Microsoft</t>
  </si>
  <si>
    <t>Digital Twin of the Hague City Hall, Netherlands</t>
  </si>
  <si>
    <t>Building</t>
  </si>
  <si>
    <t>Digital Twin of Wind Farm (4) - Doosan Heavy Industries</t>
  </si>
  <si>
    <t>Solar Farm</t>
  </si>
  <si>
    <t>The Dutch province of Zuid-Holland appointed Arup to create a Digital Twin of the Hague City hall. The twin was used to find the most cost-effective energy transition initiatives, and optimize building occupancy rates by mapping out the layout of the building. Arup developed a 3D BIM model using 3D scanning, linking geometric data with product-and-system-specific information, sensor data and simulation data. The model is linked to the building's existing Building Management System which controls heating, cooling and centralized ventilation systems.</t>
  </si>
  <si>
    <t>- 39% Energy consumption reduction
- 40% increase in building occupancy
- EUR2.4m annual cost savings
- 781,000kg of carbon emission reduction per year</t>
  </si>
  <si>
    <t>Power plant</t>
  </si>
  <si>
    <t>- Reduce O&amp;M costs by 15%</t>
  </si>
  <si>
    <t>- $2.3M benefits/year from optimization of operations</t>
  </si>
  <si>
    <t>Digital Twin of Nuclear Plants</t>
  </si>
  <si>
    <t>Development of DATEN:RAUM:FREIBURG, a smart city model project in the German city of Freiburg im Breisgau. The project aims to collect data from various sources in a digital infrastructure, analyze the data, and make it available to citizens and businesses to improve the efficiency of city administration and urban development. Two prototypes have been developed as part of this project: an application with local mobility data to create a people-friendly traffic space and a digital sales platform for urban properties.</t>
  </si>
  <si>
    <t>Digital Twin of Oil Refinery - Cosmo Oil</t>
  </si>
  <si>
    <t>Digital Twin of Oil Field - Eni SpA</t>
  </si>
  <si>
    <t>https://envirosuite.com/insights/news/managing-the-impacts-of-climate-change-using-digital-twin-solutions
https://envirosuite.com/customer-stories/a-drinking-water-treatment-plant-in-hong-kong</t>
  </si>
  <si>
    <t>- Reduce energy use by 15%</t>
  </si>
  <si>
    <t>Digital Twin of Power Plants - Kansai Electric Power</t>
  </si>
  <si>
    <t>- $3M cost savings</t>
  </si>
  <si>
    <t>- 15% reduction in engineering hours
- 60% faster project implementation</t>
  </si>
  <si>
    <t>Digital Twin of Wind Farm (5) - KEPCO E&amp;C</t>
  </si>
  <si>
    <t>Digital Twin of Power Plants - Promon Engenharia</t>
  </si>
  <si>
    <t>KEPCO E&amp;C - KEPCO Engineering &amp; Construction Company, Inc. (kepco-enc.com)</t>
  </si>
  <si>
    <t>DC Water’s Digital Twin of a Water Distribution System</t>
  </si>
  <si>
    <t>Digital Twin of Offshore Oil Rigs - Det Norske</t>
  </si>
  <si>
    <t>IMA is a tool developed in 2015 to provide insight into London’s future growth, development, and infrastructure investment trajectory, as well as support opportunities for infrastructure providers to deliver infrastructure services in a 'joined up,' and less disruptive way. The IMA shows plans from 6 months to 30 years into the future, with the understanding that some of the future data is speculative.</t>
  </si>
  <si>
    <t>Digital Twin of Power Generation Asset Network - Southern Company</t>
  </si>
  <si>
    <t>Digital Twin of Small Nuclear Reactors - Nuscale</t>
  </si>
  <si>
    <t>Digital Twin of Offshore Substation</t>
  </si>
  <si>
    <t>Substation</t>
  </si>
  <si>
    <t>- 25% savings in inspection times</t>
  </si>
  <si>
    <t>Digital Twin of Building for System Management</t>
  </si>
  <si>
    <t>Digital Twin of AEGA's Water Distribution System at Manaus’ São Jorge District</t>
  </si>
  <si>
    <t>The implementation of a digital twin technology, specifically OpenFlows WaterSight, to improve water quality and asset management decisions in Manaus’ São Jorge District. This technology integrates SCADA, GIS, hydraulic modeling, and customer information into a connected data environment, enabling real-time monitoring and simulation of the water supply system. The focus is on optimizing operational activities, preventing pipe bursts, and enhancing leak detection and operational workflows</t>
  </si>
  <si>
    <t>Digital Twin of California's Second Tallest Dam (New Bullards Bar Dam) - Yuba Water Agency</t>
  </si>
  <si>
    <t>Dam</t>
  </si>
  <si>
    <t>The implementation of a digital twin technology for automated monitoring of the dam. This involves integrating Bentley’s iTwin applications to collect and analyze real-time operational data, thereby enhancing safety and risk assessment. The focus is on automated data collection, real-time visualization, and improved decision-making regarding the dam's structural integrity and stability, particularly during adverse weather and seismic events. This initiative significantly enhances public safety and operational efficiency while reducing costs and manual data collection risks</t>
  </si>
  <si>
    <t>- 40% increase in operational life</t>
  </si>
  <si>
    <t>Digital Twin of Wind Farm (6)</t>
  </si>
  <si>
    <t>Digital Twin of Solar Farm - Zutari</t>
  </si>
  <si>
    <t>Digital Twin of Offshore Oil Rig - MInteg</t>
  </si>
  <si>
    <t>Leica Geosystems, All4Land</t>
  </si>
  <si>
    <t>Metals</t>
  </si>
  <si>
    <t>Developed a 3D model of Jeonju by mapping an area of 4 square kilometers covering 20 buildings using the Leica CityMapper (Point Cloud) and All4Land HxMap technology. The intended purpose is to aid in planning and design for new buildings, address various issues such as traffic, crime, pollution, energy management, disaster management, and urban planning.</t>
  </si>
  <si>
    <t>Linking design and construction data with a 3D model of the facility for management platform. To enhance green development by applying digital twin technology across design, construction, operations, and maintenance.</t>
  </si>
  <si>
    <t>- Saved 15% design modeling time
- saved 200 work days
- saved $840k operations costs
- Equipment failures reduced by 40%
- Emissions reduced by 5%</t>
  </si>
  <si>
    <t>Digital Twin of Aluminum Factory - Zhongrun, Chalco</t>
  </si>
  <si>
    <t>Digital Twin of Aluminum Factory (2) - Boffa, Boke, Guinea</t>
  </si>
  <si>
    <t>A connected data environment for the entire project with standardized engineering data and visual workflows for visual construction planning and asset management that solves interoperability issues.</t>
  </si>
  <si>
    <t>Guinea</t>
  </si>
  <si>
    <t>https://www.bentley.com/wp-content/uploads/2022/05/CS-Shenyang-Aluminum-LTR-EN-LR.pdf</t>
  </si>
  <si>
    <t>- Saved $16M  in costs (1.6% of total project costs)
- Saved 30% in travel costs
- Saved 15% in labor costs
- Saved 20% design time
- Optimized design to save $8.4M 
- Saved $7.6M in construction costs (time)
- Reduced construction time by 6%
- Saved 72 days in construction</t>
  </si>
  <si>
    <t>Digital Twin of Steel Factory - Linyi</t>
  </si>
  <si>
    <t>Collaborative digital design platform, an engineering data center, and digital information delivery with intelligent equipment and plant data.</t>
  </si>
  <si>
    <t>- Shortened construction by 20%
- saved 35 days of design time
- Reduced downtime by 25%
- Reduced emissions by 20%</t>
  </si>
  <si>
    <t>Metrics (Consolidated)</t>
  </si>
  <si>
    <t>- Increase production by 60%</t>
  </si>
  <si>
    <t>Improved Environmental Sustainability (Emissions)</t>
  </si>
  <si>
    <t>Data Center</t>
  </si>
  <si>
    <t>Warehouse</t>
  </si>
  <si>
    <t>Digital Twin of a Warehouse - Falcon Digital Twin</t>
  </si>
  <si>
    <t>Digital Twin of a Warehouse - Magnavale</t>
  </si>
  <si>
    <t>Digital Twin of a Steel Plant - SeAH CSS</t>
  </si>
  <si>
    <t xml:space="preserve">The digital twins provide a virtual representation of the factories, enabling a safer and more efficient way to manage the equipment and operations. Replicates the real-world situations and conditions within SeAH CSS factories, allowing engineers and personnel to monitor and maintain equipment, gather real-time data, and collaborate remotely. </t>
  </si>
  <si>
    <t>Factory</t>
  </si>
  <si>
    <t>Digital Twin of a Factory</t>
  </si>
  <si>
    <t>Digitizes the factory environment with immersive information management by integrating factory data into 3D visualizations.</t>
  </si>
  <si>
    <t>Digital Twin of Industrial Park - Foshan Electrical &amp; Lighting</t>
  </si>
  <si>
    <t>Integrates a suite of different technologies to offer 3D space visualization of factories and the park, VR integration of processes, Spacial computing and simulation analysis of warehouses, IoT device control of systems on production lines, and optimized energy consumption analytics.</t>
  </si>
  <si>
    <t>- cost reduction of 12%
- sales increase of 714 million yuan</t>
  </si>
  <si>
    <t>Integrated laser scan/photogramettry and asset contextual data into a cloud-accessible digital twin 3D visualization. This engineering model offers all the important information for the facility in one place, enabling team members to remotely collaborate to implement maintenance operations and improve safety even before the plant is operational.</t>
  </si>
  <si>
    <t>https://www.aveva.com/en/perspectives/success-stories/bp-ace-digital-twin/
https://discover.aveva.com/paid-search-design-and-build/successstory-bp-video?utm_term=aveva%20digital%20twin&amp;utm_campaign=G_S_A_APAC_All_Campaign_Solution_Engineering_Design+and+Build&amp;utm_source=adwords&amp;utm_medium=ppc&amp;hsa_acc=3968997322&amp;hsa_cam=20479994068&amp;hsa_grp=151254345006&amp;hsa_ad=670490239635&amp;hsa_src=g&amp;hsa_tgt=kwd-930110004221&amp;hsa_kw=aveva%20digital%20twin&amp;hsa_mt=p&amp;hsa_net=adwords&amp;hsa_ver=3&amp;gad=1&amp;gclid=CjwKCAjwnOipBhBQEiwACyGLui-mEeS9HjjQsgsJYQ39ee8_GvdmRhAkA1Jgwc4Cw9CtIq9RhEIsXxoCRswQAvD_BwE</t>
  </si>
  <si>
    <t>Digital Twin of Manufacturing Process - Covestro</t>
  </si>
  <si>
    <t>Integrating a interactive single process model (incorporating design and operational data) across all departments and lifecycle stages, from design to online optimization, addressing market pressures for innovation and process efficiency through simulations. Their digital twin approach bridges the gap between control and process engineers, solving complex chemical process challenges and supporting enterprise-wide process simulation advancement.</t>
  </si>
  <si>
    <t>Digital Twin of Factory (3)</t>
  </si>
  <si>
    <t>Combined SCADA solution to manage utilities consumption effectively during manufacturing, implementing standardized processes across multiple sites, enabling efficient use of early engineering efforts and better monitoring and control of facilities. It resulted in code and object reuse, shared data analytics for optimized operations, and a global adoption of a standard platform, marking a significant stride in their industry.</t>
  </si>
  <si>
    <t xml:space="preserve">- installation times reduced by 25%
- reduced BOM by 35%
</t>
  </si>
  <si>
    <t>Digital Twin of Shipyards - BLOM Maritime</t>
  </si>
  <si>
    <t>Project designed to help resolve signal sighting issues for train conductors during the detailed design phase. The project would help mitigate risk and safety concerns once in operation.</t>
  </si>
  <si>
    <t>Railway</t>
  </si>
  <si>
    <t>The project revolved around creating a digital twin for the ARTC train network in order to modernize asset management practices and enhance data-driven decision-making for rail infrastructure. It will also allow for staff to access sites virtually reducing risk to performing manual inspections.</t>
  </si>
  <si>
    <t>The project was to prove roadway improvements, enhacing safety and reduing crashes. AtkinsRéalis utilized iTwin to create digital twins to gain visibility, Bentley’s open modeling applications to facilitate collaborative modeling and data management, and LumenRT for visualization</t>
  </si>
  <si>
    <t>Digital Twin of Loccitane En Provence Safe Factory</t>
  </si>
  <si>
    <t xml:space="preserve">Employs a virtual twin (3D representation) of the factory and production lines to enhance worker safety and operational efficiency. Also involves using VR to simulate/train new processes/machinery. The project also explores pathogen transmission and thermal flows within the factory to further improve worker comfort and safety. </t>
  </si>
  <si>
    <t>- site visits decreased by 66%</t>
  </si>
  <si>
    <t>Digital Twin of Buildings - Perkinswill</t>
  </si>
  <si>
    <t>City-scale digital twins,for developing and optimizing 5G networks, ensuring maximum performance and coverage. Simulates interplay between 5G cells and the environment for maximum coverage.</t>
  </si>
  <si>
    <t>Digital Twin of City and 5G towers - Ericsson</t>
  </si>
  <si>
    <t>Based on spatio-temporal big data and featuring 5G, it integrates CIM, visualization, IoT and big data technologies to create the town's digital twin platform</t>
  </si>
  <si>
    <t>Siradel (Engie)</t>
  </si>
  <si>
    <t>3D digital twin of the entire Monaco Principality's territory, aggregating and managing all relevant city data under one collaborative platform. Delivers advanced computation and 3D visualization, enabling evaluation and simulation of future transformation impacts on city indicators and sustainability (urban wellbeing, construction planning, environment). To support urban planning, infrastructure management, and other governmental functions.</t>
  </si>
  <si>
    <t>Digital replica that consolidates past and present data (2D/3D site data), facilitating options appraisal, feasibility reporting, community impact assessment, and risk evaluations for comprehensive site understanding during planning.</t>
  </si>
  <si>
    <t>Digital Twin of City - Canada Water Masterplan</t>
  </si>
  <si>
    <t>- underlying project cost is $5bn
- savings of $126k</t>
  </si>
  <si>
    <t>Unreal, IMERZA</t>
  </si>
  <si>
    <t>Water network</t>
  </si>
  <si>
    <t>- 10% reduction in water waste</t>
  </si>
  <si>
    <t xml:space="preserve"> - 37% increase in surgery room available time (more minutes ready to accept patients) </t>
  </si>
  <si>
    <t xml:space="preserve">Digital Twin of UK's HS2 high-speed rail link </t>
  </si>
  <si>
    <t>Cohesive</t>
  </si>
  <si>
    <t>https://assets.hs2.org.uk/wp-content/uploads/2022/09/Digital-Twin-A-Vision-for-HS2-August-2022-web-version.pdf
HS2 metaverse will let engineers put on a virtual reality headset to fix faults | Daily Mail Online</t>
  </si>
  <si>
    <t>- 30% time saved in planning
- 20% time saved in design
- 3M pounds in cost saved</t>
  </si>
  <si>
    <t xml:space="preserve"> - Reduced the project footprint by 0.97 hectares
 - Saving CNY 2.84 million in costs (US$394 K)
 - Avoided 50 reworks 
 - Reducing the construction period by 30 days</t>
  </si>
  <si>
    <t xml:space="preserve"> - Saving 200 days of computer modelling time
 - Reducing construction period by 5% 
 - Reducing carbon emissions by 3%</t>
  </si>
  <si>
    <t xml:space="preserve">- 60% decrease in construction errors
- 30% faster in construction schedule
- 30% faster in design efficiency
</t>
  </si>
  <si>
    <t>DC Water implemented a Digital Twin of their water distribution system using Bentley's OpenFlows "WaterSight" to integrate data repositories, measure, capture, and store more data than before. This includes the use of GIS, asset data, SCADA, and hydraulic simulation tools to organize real-time data, simulate operational scenarios, and improve decision-making processes. The Digital Twin technology aims to mitigate service disruptions, reduce non-revenue water losses, and enhance customer service, thereby increasing operational and financial resilience</t>
  </si>
  <si>
    <t>Digital Twin of a Radar Tower - CSADI Wuhan Next Generation Metereological Radar Tower</t>
  </si>
  <si>
    <t>Digital Twin of Wind Farm (7)</t>
  </si>
  <si>
    <t>3D design platform with connected data between design-construction, and simulation of construction to enhance collaboration and efficiency in the building process. The platform facilitated a unified approach to design and construction, significantly improving design efficiency, reducing construction errors, and streamlining project management.</t>
  </si>
  <si>
    <t>Glacier</t>
  </si>
  <si>
    <t>Centralized data and design platform with 3D models and building information, for automated design for sustainable and modular housing, addressing the global housing shortage and environmental concerns.</t>
  </si>
  <si>
    <t>Construction site</t>
  </si>
  <si>
    <t>Integration of virtual reality (VR) and 3D modeling for construction management, visualizing the site in real time to identify deficiencies, to simulate driving routes for truck drivers and for collaborative visual planning and review meetings, enhancing construction site safety, efficiency, and stakeholder collaboration.</t>
  </si>
  <si>
    <t>Digital Twin of Construction Site - POSCO A&amp;C</t>
  </si>
  <si>
    <t>- Shorten construction period by 15 days
- Decreased construction costs by 9% ($2M)</t>
  </si>
  <si>
    <t>3D data and parametric modelling platform with data analytics and centralized data management. Advanced technology for designing and implementing infrastructure projects in Japan, with a focus on erosion control weirs and check dams for landslide prevention.</t>
  </si>
  <si>
    <t>Assembly OSM adopts post-modular approach to construction | Dassault Systèmes (3ds.com)</t>
  </si>
  <si>
    <t>Digital Twin of High Rise Buildings - Assembly OSM</t>
  </si>
  <si>
    <t xml:space="preserve">- 50% reduction in project time
</t>
  </si>
  <si>
    <t>Central environment 3D design platform (3DEXPERIENCE) for design and asset data consolidation throughout design to construction to centralize design as well as construction monitoring and management</t>
  </si>
  <si>
    <t>Digital Twin of Metro Station - Aldowa</t>
  </si>
  <si>
    <t>Aldowa utilized the 3DEXPERIENCE platform by Dassault Systèmes to automate the design and manufacturing of almost 8,000 square meters of facade panels, using generative design tools. This approach enabled efficient, flexible design processes, meeting the stringent deadlines set for the 2024 Olympic Games in Paris. It represents a significant advancement in the use of digital tools for complex, large-scale construction projects.</t>
  </si>
  <si>
    <t>Digital Twin of the Mayhew Theatre at the UK Foreign &amp; Commonwealth Office</t>
  </si>
  <si>
    <t>Digital Twin of Jeonju City</t>
  </si>
  <si>
    <t>Earth</t>
  </si>
  <si>
    <t>Digital Twin of Rail Network - Alstom</t>
  </si>
  <si>
    <t>- $400k savings from data loss
- $222M during operations over 25 years
- increase reliability and availability of trains by 15%
- Reduce manpower requirement by 20%</t>
  </si>
  <si>
    <t>Digital Twin of Rail Assets - Sungai Buloh-Serdang-Putrajaya (SSP) Line</t>
  </si>
  <si>
    <t>Digital Twin of Industrial Park - Shenzhen Bay Eco-Tech Park</t>
  </si>
  <si>
    <t>Twin of the entire smart park with spatial and asset data governance and analysis combined with interactive 3D visual models of the park/buildings. Key aspects include smart property management, energy management - emission management, and efficient asset operation.</t>
  </si>
  <si>
    <t xml:space="preserve">- Improve reporting times by 80%
- reduce energy usage by 16%
- Reduce costs by 60% (labor)
- Improve efficiency by 50% 
- Reduce peak shaving costs by 6%
- Improve energy efficiency ration by 5%
</t>
  </si>
  <si>
    <t>Digital Twin of Industrial Park - Poyang Lake, Jiujiang</t>
  </si>
  <si>
    <t>Digital Twin City, network, and factory of assets in the industrial park on a centralized software that 3D models the assets and models/analyzes gathered data. Can use for management of office buildings, resource use optimization, manufacturing, security, etc.</t>
  </si>
  <si>
    <t>Digital Twin of the Netherlands</t>
  </si>
  <si>
    <t>Digital Twin of Tung Chung</t>
  </si>
  <si>
    <t>Varadise Limited, ARUP, Mott MacDonald</t>
  </si>
  <si>
    <t>Digital twin using over 40 digital applications (BIM design collaboration platform, 4D construction site visualization) for planning and infrastructure management, integrating BIM for development, and establishing a centralized control room for engineering management. The system emphasizes improving urban living conditions through enhanced visualization, real-time data integration, and collaborative governance.</t>
  </si>
  <si>
    <t>Digital Twin of Beaches and Water Sources - Safeswim</t>
  </si>
  <si>
    <t>Laser scanning solutions in the urban planning project for Prádena del Rincón, a small village in Spain. Scanned data creates and visualizes in 3D CAD the cartography, floor plans, elevation, in virtual models.</t>
  </si>
  <si>
    <t>Digital Twin of a Town - Ayuntamiento de Prádena del Rincón</t>
  </si>
  <si>
    <t>Digital Twin of Compound  - NASA Langley Research Center</t>
  </si>
  <si>
    <t>Digital Twin of a City - Incheon Metropolitan City</t>
  </si>
  <si>
    <t>Attempts to mirror the city's functions starting with a 3D basemap of the entire city through lidar/point-cloud and GIS and allowing integration of external data sources (eg. waterworks) and use for other "Digital twin-based" purposes. Incheon Metropolitan City's goal to transform itself into a truly smart city</t>
  </si>
  <si>
    <t>Digital Twin of Structural Engineering Process - IDeCOM</t>
  </si>
  <si>
    <t>3D model with an interfaced virtual environment and a common data platform that stores all construction and design data.</t>
  </si>
  <si>
    <t>Digital Twin of Construction Site - Bouygues</t>
  </si>
  <si>
    <t>Digital Twin of a Pump Station - Gwinnett County</t>
  </si>
  <si>
    <t>Virtual representation of site, with integrated Lidar, subsurface utility, drone imagery, and survey data for 3D surface meshes. This project involved integrating real-time data from IoT sensors and SCADA systems into an Azure Data Lake. The digital twin, accessible via web and mobile apps, enhances asset management, allowing GCDWR staff to monitor and manage assets efficiently, improving safety and maintenance while providing insights for proactive decision-making.</t>
  </si>
  <si>
    <t>Digital Twin of a Water Plant</t>
  </si>
  <si>
    <t>AVEVA promotes digital twin technology for water treatment plant design, emphasizing benefits like optimized operations, unified engineering, and efficient management through virtual replicas for performance intelligence and asset analytics.</t>
  </si>
  <si>
    <t>Digital Twin of Grenada</t>
  </si>
  <si>
    <t>Digital Twin of Industrial Park - Nanchong Smart City</t>
  </si>
  <si>
    <t>Park</t>
  </si>
  <si>
    <t>Project utilizes digital twin technology and features 3D models of 60 key sites across 77sqkm. It serves as a "nerve center" for industrial parks, offering real-time data on air quality and environmental conditions.</t>
  </si>
  <si>
    <t>Digital Twin of Buildings - Sejong and Busan Smart Cities</t>
  </si>
  <si>
    <t xml:space="preserve">Simulation based digital twin platform that uses a WebGL based 3D visualization viewer to check simulation results and visualize various digital assets of physical phenomena (air, water, dust)
</t>
  </si>
  <si>
    <t xml:space="preserve">Project to remove 110 crossings by 2030 to improve community safety, reduce traffic congestion, and support sustainable transport. They selected iTwinCapture and iTwin Experience to generate a 3D digital twin of the bridge,which helped them to automatically find, quantify, and communicate concrete cracks and deterioration. </t>
  </si>
  <si>
    <t>- 33% reduction in construction cost
- 37% reduction in fatalities
- 90% reduction in traffic accidents (autonomous vehicles)
- 50% reduction in delivery timelines
- 10% reduction in traffic delays
- 40% improvement in customer satisfaction
- 50% reduction in construction carbon emissions
- 
https://nationalhighways.co.uk/media/2chotw13/introducing-digital-roads.pdf</t>
  </si>
  <si>
    <t>User-friendly and interactive 'as-built' model for the university's bioscience facility to improve overall asset management. Provides asset and energy data for decision making</t>
  </si>
  <si>
    <t>Digital Twin of Helsinki City's Kalasatama Neighborhood</t>
  </si>
  <si>
    <t>Digital Twin city model to use as a platform for designing, testing, applying, and servicing the lifecyle of the built environment. The twin shares 3D models as open data, and has simulation/analytic capabilities for wind, sun, and shadows.</t>
  </si>
  <si>
    <t>Digital Twin of a City - Smart City Concept</t>
  </si>
  <si>
    <t>Digital Twin of the City of Zurich for Urban Planning</t>
  </si>
  <si>
    <t>Comprehensive spatial digital model for various urban themes. This digital twin enriches the existing spatial data infrastructure with detailed 3D spatial data and models</t>
  </si>
  <si>
    <t>Digital Twin of Herrenberg, Germany</t>
  </si>
  <si>
    <t>The development and use of an urban digital twin for the town of Herrenberg through 2D and GIS data to virtually model topography, road geometry, traffic flows, etc. for urban planning and interactive visualizations of future projects.</t>
  </si>
  <si>
    <t>High-Performance Computing Center Stuttgart (HLRS)</t>
  </si>
  <si>
    <t>Digital Twin of West Cambridge</t>
  </si>
  <si>
    <t>Digital Twin of Buried infrastructure - National Underground Asset Register (NUAR) Pilot Programme</t>
  </si>
  <si>
    <t>- 490M pounds per year of economic growth through increased efficiency, reduced damages, disruptions</t>
  </si>
  <si>
    <t>Digitally representing design ideas for review. To enhance station functionality, sustainability, and customer experience through a people-centric design approach.</t>
  </si>
  <si>
    <t>Digital Twin of a Wastewater treatment plant - EchoWater Project, Sacramento</t>
  </si>
  <si>
    <t>Digital Twin For Structural Monitoring Of St. Peter’s Basilica</t>
  </si>
  <si>
    <t xml:space="preserve">Digital Twin of Rennes Metropole City </t>
  </si>
  <si>
    <t>3D digital model of the city through systemic modelling and different data sources in a single, constantly updated referential. With this accurate and reliable virtual equivalent of the real city, officials, residents, businesses, development partners, service providers and others can simulate, virtually experience and visualize in a holistic view the city’s evolution, and collaborate on sustainable urban solutions that will tackle new societal and urban challenges</t>
  </si>
  <si>
    <t>Digital Twin of the Five Fords Sludge Treatment Plant</t>
  </si>
  <si>
    <t>Digital Twin of Central London</t>
  </si>
  <si>
    <t>- 400% ROI over 2 years</t>
  </si>
  <si>
    <t>Digital Twin of a Water Supply Network - Watercare</t>
  </si>
  <si>
    <t>Highly detailed photorealistic Digital Twin of Central London with a cohesive 3d model of London and other cities, upon which simulation and visualisation tools are built.</t>
  </si>
  <si>
    <t>Ports</t>
  </si>
  <si>
    <t>Digitally represents processes and warehouse/ warehousing services and monitors real world performance against digital simulations. Visualizes operations data, estimates costs, and more.</t>
  </si>
  <si>
    <t>Digital Twin of the University of Glasgow</t>
  </si>
  <si>
    <t>Underground infrastructure</t>
  </si>
  <si>
    <t>Digital twin of floating offshore Wind Farm (WindFloatAtlantic Project)</t>
  </si>
  <si>
    <t>Portugal</t>
  </si>
  <si>
    <t>https://akselos.com/innogy-ventures-and-shell-ventures-back-akselos-with-10m-investment/</t>
  </si>
  <si>
    <t>Predictive Digital Twin of critical assets in the energy sector</t>
  </si>
  <si>
    <t>https://www.neimagazine.com/news/newsus-doe-awards-framatome-for-digital-twin-development-11196045</t>
  </si>
  <si>
    <t>Framatome</t>
  </si>
  <si>
    <t>https://ocean-twin.eu/news/eu-awards-euro17-million-to-iliad-project-to-launch-an-innovative-digital-twin-of-the-ocean</t>
  </si>
  <si>
    <t>Digital Twin of the Ocean (DTO)</t>
  </si>
  <si>
    <t>Iliad Consortium</t>
  </si>
  <si>
    <t>Global</t>
  </si>
  <si>
    <t>Multiple</t>
  </si>
  <si>
    <t>Digital Twin Victoria</t>
  </si>
  <si>
    <t>CSIRO, Data61</t>
  </si>
  <si>
    <t>Digital Twin Victoria, the three-dimensional data over time (aka 4D) model, will centralise spatial data in order to visualise the built and natural environments, including utilities and farmland.
The platform will be used to transform planning and unlock efficiencies from the start to finish of infrastructure projects, as well as to monitor real-time feed data such as renewable energy capacity. 
In doing so, government and industry will be able to model different project scenarios, test the feasibility of proposals, troubleshoot potential issues and share complex information across sectors.</t>
  </si>
  <si>
    <t>https://www.land.vic.gov.au/maps-and-spatial/digital-twin-victoria/about-the-program
https://www.itnews.com.au/news/vic-govt-invests-35m-in-statewide-digital-twin-567231
https://www.awa.asn.au/resources/latest-news/digital-twin-pilot-predicts-recycled-water-quality-with-75-accuracy</t>
  </si>
  <si>
    <t>https://www.ucf.edu/news/ucf-receives-8-8m-for-digital-twin-initiative-as-part-of-federal-build-back-better-regional-challenge/</t>
  </si>
  <si>
    <t>https://www.current-news.co.uk/sp-energy-networks-awarded-10-million-to-develop-digital-twin-of-electricity-network/</t>
  </si>
  <si>
    <t>Digital Twin of Electricity Network, United Kingdom</t>
  </si>
  <si>
    <t>https://techcrunch.com/2023/01/24/forward-networks-raises-50m-for-digital-twin-technology-to-help-model-manage-and-secure-complex-enterprise-networks/</t>
  </si>
  <si>
    <t>New South Wales (NSW) Spatial Digital Twin</t>
  </si>
  <si>
    <t>Digital Twin for complex enterprise networks</t>
  </si>
  <si>
    <t>https://gobridg.com/air-force-research-laboratory-awards-bridg-7-5-million/</t>
  </si>
  <si>
    <t>Digital Twin of a semiconductor manufacturing plant</t>
  </si>
  <si>
    <t>https://3dprintingindustry.com/news/u-s-navy-awards-ge-9-million-metal-3d-printing-digital-twin-133037/</t>
  </si>
  <si>
    <t>GE Global Research</t>
  </si>
  <si>
    <t>Digital Twin of 3D printed metal parts for the U.S. Navy</t>
  </si>
  <si>
    <t>Proprietary Equipment</t>
  </si>
  <si>
    <t>GE Global Research developed a process for creating 1:1 scale Digital Models of metal 3D printed parts, aiming to reduce the time it takes re-engineer or newly create parts using 3D printing processes.</t>
  </si>
  <si>
    <t>https://news.siemens.co.uk/news/siemens-digital-twin-set-to-drive-worlds-first-carbon-neutral-wastewater-treatment-plant
https://www.explore.ai/blog/digital-twin-project-with-severn-trent-water-wins-net-zero-hub-award?utm_source=twitter&amp;utm_medium=organic-social&amp;utm_campaign=evergreen-content</t>
  </si>
  <si>
    <t>The Digital Twin of a waterwater treatment plant of Severn Trent will be deployed using Siemens' gPROMS technology. This cutting-edge technology will capture and cut emissions from wastewater treatment process using dynamic and static data points to monitor the emissions level. This ensures that the emissions are kept under permissible levels.</t>
  </si>
  <si>
    <t>https://tlpnetwork.com/news/2023/08/sedaro-secures-us-space-force-contract-to-develop-digital-spacecraft-twins</t>
  </si>
  <si>
    <t>Digital Spacecraft Twins - U.S. Space Force</t>
  </si>
  <si>
    <t>Sedaro</t>
  </si>
  <si>
    <t>Spacecraft</t>
  </si>
  <si>
    <t>Sedaro will partner with academic institutions Space Dynamics Laboratory (SDL) and Draper Labs (DL) for the 15 month project, where together they will take Sedaro's cutting-edge cloud-based digital engineering software to develop prototype spacecraft for the ambitious in-space servicing, assembly, and manufacturing (ISAM) missions.
The goal of the Digital Twin is to accelerate and improve ISAM technology development and deployment — both commercially and for the U.S. Space Force.</t>
  </si>
  <si>
    <t>https://spacenews.com/slingshot-wins-25-million-space-force-contract-to-develop-digital-twin-of-the-space-environment/</t>
  </si>
  <si>
    <t>Digital Twin of the Space Environment</t>
  </si>
  <si>
    <t>Orbital Space</t>
  </si>
  <si>
    <t>The Digital Twin will reflect the current state of space at any given moment, enabling users to simulate various scenarios and identify the best approach to accomplishing missions.
The virtual environment would also allow the Space Force, for example, to design spacecraft and plan satellite deployments. This will effectively reduce costs, accelerate product development, optimize decision making and enhance operations.</t>
  </si>
  <si>
    <t>https://www.wegetaroundnetwork.com/topic/18409/aus-2-million-matterport-scanning-contract-awarded-to-remsense/</t>
  </si>
  <si>
    <t>RemSense</t>
  </si>
  <si>
    <t>Pointerra3D</t>
  </si>
  <si>
    <t>https://www.listcorp.com/asx/3dp/pointerra-limited/news/material-contract-award-2646630.html?ref=more_news</t>
  </si>
  <si>
    <t>The contract is for an initial period of 14 months, commencing 1 January 2022, and importantly is based on a pricing schedule and contract vehicle that will be added to by PG&amp;E as Pointerra works  with  PG&amp;E  to  identify  additional business  units, service  areas  and  data to load inthe platform to  support  the  build-out  of  PG&amp;E’s network-wide digital  twin  in the Pointerra3Dplatform.</t>
  </si>
  <si>
    <t>LiDAR scan of Entergy utility coverage service areas</t>
  </si>
  <si>
    <t>GIS-based design collaboration toolkit providing an intuitive way to view 2D CAD data against contextual GIS information and explore design options. Allows comment and markup systems for collaboration.</t>
  </si>
  <si>
    <t>Climate Resilience Demonstrator Project (CReDo) - Phase 2</t>
  </si>
  <si>
    <t>Universities of Cambridge, Edinburgh, Exeter, Newcastle and Warwick are working alongside the Hartree Centre, DAFNI, Science and Technology Facilities Council, CMCL Innovations, the Joint Centre for Excellence in Environmental Intelligence and Mott MacDonald</t>
  </si>
  <si>
    <t>Particle-based simulation/digital-twin technology specifically addresses the challenges and impacts posed by natural disasters such as heavy rainfall, typhoons, landslides, and flooding. Simulated the moving dam in the Netherlands to prevent tsunamis, identifying the cause of the disaster. Can also simulate damage of landslides dur to rain pour by analyzing rainfall data, wind direction, soil quality, etc.</t>
  </si>
  <si>
    <t>Waterfronts</t>
  </si>
  <si>
    <t xml:space="preserve">Digital Twin of the Maeslantkering Dam </t>
  </si>
  <si>
    <t>Universities of Sheffield, Bristol, Liverpool, Southampton, Cambridge, and Swansea are working with Airbus, EDF, Stirling Dynamics, Ultra Electronics, Siemens, Schlumberger, Romax, Leonardo, and LOC</t>
  </si>
  <si>
    <t>Digital Twin of St. Pancras International Station</t>
  </si>
  <si>
    <t>OpenSpace</t>
  </si>
  <si>
    <t>A predictive station and crowd management digital twin augmented by predictive crowd behavior functionality using a diverse range of geospatial rail data, built upon OpenSpace's existing station digital twin.</t>
  </si>
  <si>
    <t>Asset Size
(Single/Multiple/City)</t>
  </si>
  <si>
    <t>Single</t>
  </si>
  <si>
    <t>Digital Twin of a Forest - Pulse of the Forest</t>
  </si>
  <si>
    <t>Metric Lifecycle Phase</t>
  </si>
  <si>
    <t>- improved unplanned downtime from 98% to 100%
- 9x ROI achieved
- maintenance costs savings 30-40%</t>
  </si>
  <si>
    <t xml:space="preserve"> - Reduce park safety incidents by 8%
 - Visitor satisfaction increase by 15%
 - "Increase the convenience and confort of employees by 10%"
 - "Increase efficency in park management and operation by 10%"</t>
  </si>
  <si>
    <t>- Improve emissions by 40%</t>
  </si>
  <si>
    <t>Digital Twin for Design Collaboration</t>
  </si>
  <si>
    <t>https://seng.hkust.edu.hk/news/20230927/digitalizing-disasters-counter-climate-change</t>
  </si>
  <si>
    <t>Digital Twin-empowered Landslide Emergency Risk Management</t>
  </si>
  <si>
    <t>Digital Twin of the municipality of Fällanden, Switzerland</t>
  </si>
  <si>
    <t>District</t>
  </si>
  <si>
    <t>Nomoko, Suter von Känel Wild AG</t>
  </si>
  <si>
    <t>https://www.bable-smartcities.eu/explore/use-cases/use-case/communicate-urban-real-estate-development-projects-participatively-with-the-help-of-digital-twins.html</t>
  </si>
  <si>
    <t>VTT</t>
  </si>
  <si>
    <t>Power Plant</t>
  </si>
  <si>
    <t>https://www.bable-smartcities.eu/explore/use-cases/use-case/digital-twin-of-sello-building-block.html</t>
  </si>
  <si>
    <t>Digital Twin of Sello building block</t>
  </si>
  <si>
    <t>Nomoko</t>
  </si>
  <si>
    <t>Digital Twin of Sirnach Municipality</t>
  </si>
  <si>
    <t>Digital Twin of Earth - NVIDIA Earth-2</t>
  </si>
  <si>
    <t xml:space="preserve">https://matterport.com/industries/case-studies/perkinswill-works-efficiently-and-remotely-matterport
https://matterport.com/discover/space/wrigley-building?camera%5B228%5D=228
https://matterport.com/learn/digital-twin/examples </t>
  </si>
  <si>
    <t>3D visualizations of ongoing architectural projects uploaded on cloud/online, allowing remote access to 3D models for design approval and progress documentation.</t>
  </si>
  <si>
    <t xml:space="preserve">Digital Twin of Wind Farm </t>
  </si>
  <si>
    <t>NOAKA Digital Twins</t>
  </si>
  <si>
    <t>Digital Twin of Residential Buildings - KREOD (Private dwelling in Surrey, UK)</t>
  </si>
  <si>
    <t>- 90% reduction in early stage design 
- 50% saving on materials
- 50% savings on construction time
- reduced waste by 90%</t>
  </si>
  <si>
    <t>Digital Twin of a semiconductor production line - Univeristy of Central Florida (UCF)</t>
  </si>
  <si>
    <t>Digital Twin of a Chemical Plant - SCG Chemicals Digital Reliability Platform</t>
  </si>
  <si>
    <t>Implemented AVEVA's Digital Reliability Platform (DRP) - a complete asset performance management solution that visualizes operational information and KPIs to predict equipment health, monitor performance, and enable advanced maintenance - improve plant reliability and reduce unplanned downtime. The DRP integrates predictive analytics, AI, a 3D virtual plant with complete data models, and a centralized data management platform to optimize asset performance and maintenance.</t>
  </si>
  <si>
    <t>Digital Twin of a Railway - SNCF Reseau</t>
  </si>
  <si>
    <t>digital_twin_at_sncf_reseau_the_importance_of_a_common_digital_model_for_operation.pdf (uic.org)
https://www.youtube.com/watch?v=RgXVVhZtT5U</t>
  </si>
  <si>
    <t>WiseBIM</t>
  </si>
  <si>
    <t>Digital model representation of the railway system that has description, state, usage, works, operation, resource, and financial data. SNCF is also working on the Monitor project, a digital twin of rail freight to enhance operations, slated for 2026.</t>
  </si>
  <si>
    <t>Digital Twin of a Railway - Cross River Rail</t>
  </si>
  <si>
    <t>V2i</t>
  </si>
  <si>
    <t>Application of GIS and an detailed up to date 3D model of the underground rail project and the city above it. Outputs include the primary V2i Realtime application, used for internal decision-making and external presentations, as well as a variety of consultation and engagement collateral derived from the core model. This ranges from state-of-the-art interactive room-scale projections for the visitor centre to traditional communication collateral for the web.</t>
  </si>
  <si>
    <t>Seeing underground railroad with digital twin (esri.com)
https://v2irealtime.com/case-study/cross-river-rail/</t>
  </si>
  <si>
    <t xml:space="preserve">Digital Twin of Waterfronts in Cauayan City </t>
  </si>
  <si>
    <t>SkyCatch</t>
  </si>
  <si>
    <t xml:space="preserve">The Nauru project involved constructing and developing wharf and port infrastructure. Given the size and remoteness of Nauru, there were limitations in resources, capacity, and difficulties in monitoring the construction of the project.
The aim of implementing a digital twin was to collect and analyze valuable data for monitoring progress, recognizing potential risks and challenges, and determining suitable responses throughout construction and to appraise the medium- and long-term project effects once it concludes. A drone-based platform was developed for remote project monitoring and to generate a 3D constantly updated image of the site. A drone is deployed to capture images of the site which is then incorporated into the 3D model. </t>
  </si>
  <si>
    <t>Nauru</t>
  </si>
  <si>
    <t>54112-001: Digital Twin Capabilities in Project Management | Asian Development Bank (adb.org)</t>
  </si>
  <si>
    <t>Digital Twin of a Port for Monitoring - ADB, Nauru</t>
  </si>
  <si>
    <t>Digital Twin of a Road for Design - ADB, Uzbekistan</t>
  </si>
  <si>
    <t>ORIS</t>
  </si>
  <si>
    <t>Uzbekistan</t>
  </si>
  <si>
    <t>- 17% CO2e savings from base design
- 29% materials savings
- 10% reduction in budget
- design alternatives offer 2-5% reduction in water consumption
- Final savings amount to $3.2M, or 6.7% of total project cost
- Pavement and material cost reduced by $3.2M
- Reduced 11.9 kt of natural resourced
- 165k of recycled materials used
- Saved 6.79kt of CO2e
- 4.8 million liters of water saved.</t>
  </si>
  <si>
    <t>Digital Twin of Georgetown for Microsimulation - Penang, Malaysia</t>
  </si>
  <si>
    <t>Ramboll</t>
  </si>
  <si>
    <t xml:space="preserve">Digital Twin of Rail Assets (2) - Nagpur Metro </t>
  </si>
  <si>
    <t>Application of Mott MacDonald's interactive carbon emission tool called the 'Carbon Twin' to visualize the hydro power plant's carbon intensity, including carbon hotspots. The tool combines carbon data and pricing with 3D design, enabling informed decisions on the amount of carbon saved during operations. The tool works by leveraging BIM models, while factoring in the government carbon emission factors specific to the locality. By automating the calculation of embodied carbon, it allows work that would otherwise take months to be cut to mere days. Designers can use the twin on any kind of project to introduce carbon reduction strategies at its earliest stages. The twin can deliver cost as well as carbon savings on the build, as well as being able to compare the longer-term impacts of different design options over a project’s lifetime.</t>
  </si>
  <si>
    <t>Tech Provider(s)</t>
  </si>
  <si>
    <t>https://www.worldbank.org/en/news/press-release/2023/05/23/world-bank-approves-85-million-to-modernize-land-buildings-registry-to-improve-disaster-preparedness-in-t-rkiye</t>
  </si>
  <si>
    <t>Turkey</t>
  </si>
  <si>
    <t>https://thedocs.worldbank.org/en/doc/cc92982a5764e7a2bde421d357ae8db3-0090012023/original/Indonesia.pdf</t>
  </si>
  <si>
    <t>This National Digital Twin is a 3D model of the country using GIS that government officials can use for various purposes, primarily focused on addressing the challenges posed by climate change</t>
  </si>
  <si>
    <t>Digital Twin of Rail Crossings - Parkdale</t>
  </si>
  <si>
    <t xml:space="preserve">Dynamic Digital Twin representation of the commmunity center in Berlin, establishing a digital blueprint of the campus using 3D BIM and GIS information. The primary purpose of the twin is to plan &amp; design, build, and eventually operate a modern urban district by 2035, occupied by indsustrial operations, commercial activities, research, education, and social infrastructure.
PROJECT INCEPTION: Siemens and Halske purchased a plot of land 125 years ago, which will be used to plan, build, and operate a new smart and sustainable district.
SCOPE OF WORK: One million square meters of land area to be allocated to industrial operations, commercial activities, research, education, residential buildings, accommodation, and social infrastructure.
USING A GEOSPATIAL DIGITAL TWIN TO PLAN AND DESIGN THE FUTURE SMART CITY IN BERLIN: The virtual design will be used as a blueprint for sustainable city development by optimizing building operations and land use to ensure efficient construction and carbon neutral operations.
</t>
  </si>
  <si>
    <t>https://akselos.com/akselos-partners-awarded-3-6m-by-us-doe-for-digital-twin-project-of-floating-offshore-wind-farm/
https://www.offshore-mag.com/renewable-energy/article/14298756/overcoming-offshore-wind-industry-obstacles-with-digital-twins</t>
  </si>
  <si>
    <t>SP Energy Networks in partnership with Scottish universities Strathclyde, Glasgow, Heriot Watt and St. Andrews</t>
  </si>
  <si>
    <t>Digital Twin Software for Water Distribution Network - SIWA Leakplus</t>
  </si>
  <si>
    <t>Siemens and BuntPlanet</t>
  </si>
  <si>
    <t>Involves a extended reality based DT - a large, sophisticated 3D-printed scale model integrated with projection mapping and real-time technology. For real estate marketing, urban planning, and design revie, etc.</t>
  </si>
  <si>
    <t>Digital Twin of Tampa, Florida</t>
  </si>
  <si>
    <t>Digital Twin of Jakarta through a Cadaster system - The One Map Project -  World Bank</t>
  </si>
  <si>
    <t>Digital Twin of a Building - Building Development A (Anonymized project from Aurecon)</t>
  </si>
  <si>
    <t>Digital Twin of a Building - Building Development B (Anonymized project from Aurecon)</t>
  </si>
  <si>
    <t>Digital Twin of Natural Glaciers - Monitoring Alpine Glaciers and Climate Change with 3D Laser Scanning</t>
  </si>
  <si>
    <t>Digital Twin of New Perth Stadium</t>
  </si>
  <si>
    <t>https://www.local.gov.uk/case-studies/bradford-district-council-digital-twin
https://digitaltwinhub.co.uk/case-study/virtual-bradford/</t>
  </si>
  <si>
    <t>DigiTwin - Digital Twin Technology for Energy, Aerospace, and Industrial assets</t>
  </si>
  <si>
    <t>https://www.ge.com/renewableenergy/stories/meet-the-digital-wind-farm 
https://www.ge.com/news/press-releases/ge-launches-next-evolution-wind-energy-making-renewables-more-efficient-economic</t>
  </si>
  <si>
    <t>Digital Twin of a Substation - Full Lifecycle Digital Application On Xianning Chibi 500kV Substation Project </t>
  </si>
  <si>
    <t>Digital Twin Of Hydropower Project for Asset Management - Shanghai Investigation, Design &amp; Research Institute Co., Ltd.</t>
  </si>
  <si>
    <t xml:space="preserve">Digital Twin of Sidwawa Substation Power Transmission </t>
  </si>
  <si>
    <t>Digital Twin of Substation - National Grid UK</t>
  </si>
  <si>
    <t>Digital Twin of Nuclear Reactor - Phase II - Digital Twin-based Diagnostics for Nuclear Auxiliary Systems project under the Department of Energy's Advanced Research Project Agency</t>
  </si>
  <si>
    <t>Digital Twin of LNG facilities</t>
  </si>
  <si>
    <t xml:space="preserve">LiDAR scan of Gulf Power (Operating division of NextEra Energy) </t>
  </si>
  <si>
    <t>Digital Twin for Urban planning at NSW</t>
  </si>
  <si>
    <t>Digital Twin of EEC New City Thailand - Business Center and Liveable Smart City</t>
  </si>
  <si>
    <t>Digital Twin for Scalable Smart Manufacturing Workforce Development Community Model</t>
  </si>
  <si>
    <t>Digital Twin of Pierre Boulez Symphonic Hall</t>
  </si>
  <si>
    <t>Digital Twin of Hospital - New Hospital of Orléans</t>
  </si>
  <si>
    <t>Digital Twin of Hospital - Saint-Louis Hospital Airflow Simulation</t>
  </si>
  <si>
    <t>Digital Twin of Hospital - Avvidcare</t>
  </si>
  <si>
    <t>Digital Twin of Research and development facilities</t>
  </si>
  <si>
    <t>Digital Twin of Hospital -  Baptist Health South Florida</t>
  </si>
  <si>
    <t>Digital Twin of Buildings - HEALTHCARE TRUST OF AMERICA (HTA)</t>
  </si>
  <si>
    <t>Digital Twin Software for Oil and Gas - VISCO's VCOG Meta Twin</t>
  </si>
  <si>
    <t>VCOG Meta Twin is an advanced visualization solution for digital twins to improve building operations, maintenance processes, and lifecycle management.
Product description: First digital twin RP for oil and gas. VCOG presents entire ecosystems, such as oil fields, smart cities, airports or factories, into one comprehensive visual environment. It integrates 3D models, point clouds, photos, diagrams and video, bringing users into an on-location experience that is an integrated 3D virtual world. You can have a birds’ eye view of the assets or you can look up close at details while relating instantly to information from underlying data sources. This means that people can instantly understand data that has previously been out of reach.</t>
  </si>
  <si>
    <t>https://visco.no/v-cog/</t>
  </si>
  <si>
    <t>Digital Twin of Industrial Park - China V Valley Smart Park</t>
  </si>
  <si>
    <t>Digital Twin of Industrial Park - Wise Park Project of ELHT</t>
  </si>
  <si>
    <t>Digital Twin of Data Center - NTT and Beamo</t>
  </si>
  <si>
    <t>Digital Twin of Warehouse - Amentum and SAI</t>
  </si>
  <si>
    <t>Digital Twin of Historical Site - Giravolt project</t>
  </si>
  <si>
    <t>Digital Twin of Park - Smart Park project</t>
  </si>
  <si>
    <t>Digital Twin for PG&amp;E Corp - Pointerra’s Utility Suite (comprising elements of the entire Pointerra3D Core, Analytics &amp; Answers product stack) across selected PG&amp;E business units</t>
  </si>
  <si>
    <t>Digital Twin of Railway Station - Remapping China's Morning Commute with Digital Twins</t>
  </si>
  <si>
    <t>Digital Twin of Roads - Nuova Tech AB</t>
  </si>
  <si>
    <t>Digital Twin of Railway Station - London's King's Cross Railway Station</t>
  </si>
  <si>
    <t>Digital Twin of Railway  - MRT</t>
  </si>
  <si>
    <t>Digital Twin in Transportation: Real-Time Synergy of Traffic Data Streams and Simulation for Virtualizing Motorway Dynamics</t>
  </si>
  <si>
    <t>Digital Twin of Airport - Smarter Airports Empowered with GIS</t>
  </si>
  <si>
    <t>Digital Twin of Shiploader - Life Extension for a Shiploader with AKSELOS Digital Twin</t>
  </si>
  <si>
    <t>Digital Twin of Airport</t>
  </si>
  <si>
    <t>Digital Twin of Bridges - Transpennine Route Upgrade</t>
  </si>
  <si>
    <t>Canal</t>
  </si>
  <si>
    <t>Digital Twin of Canal - The Twente canals upgrade project</t>
  </si>
  <si>
    <t>Digital Twin of Port - Silk Road Intelligent Port</t>
  </si>
  <si>
    <t>Digital Twin of Roads - Maintaining Danish Highways Driving operational efficiencies</t>
  </si>
  <si>
    <t>Digital Twin of Tunnel - The Metro Tunnel Project</t>
  </si>
  <si>
    <t>Digital Twin of Roads</t>
  </si>
  <si>
    <t>Digital Twin of Bridge - Collins Engineers Uses Digital Inspection to Restore Iconic Pedestrian Bridge in Minneapolis</t>
  </si>
  <si>
    <t>Digital Twin of Bridge - Robert St Bridge, Maintaining and Preserving an Iconic Bridge</t>
  </si>
  <si>
    <t>Digital Twin of Bridge - IoT Sensor Data Used for Bridge Monitoring and as Building Block for Digital Twin</t>
  </si>
  <si>
    <t>Digital Twin of Railway - Transforming rail travel in the North</t>
  </si>
  <si>
    <t>Joint development between Hexagon’s Safety, Infrastructure &amp; Geospatial division and Fujitsu Limited, of a digital twin of urban areas and infrastructure with a focus on roads and road networks. Allows predictive disaster management by providing advanced flood forecasting, visualization of disaster situations, and calculation of damages. It also supports the development of disaster response plans based on data coordination across various sectors. Additionally, the digital twin technology contributes to traffic safety by identifying accident-prone areas, analyzing traffic factors, and proposing solutions for accident reduction in accordance with international road safety standards.</t>
  </si>
  <si>
    <t>Digital Twin of Roads - Fujitsu and Hexagon Digital Twin for predictive disaster and traffic safety management</t>
  </si>
  <si>
    <t>Digital Twin of Port - Port of Oulu twin for real-time simulations</t>
  </si>
  <si>
    <t>https://unity.com/case-study/sitowise#port-oulu
https://blog.unity.com/industry/building-smarter-cities-with-digital-twins</t>
  </si>
  <si>
    <t>The Port of Oulu in Finland created a digital twin of its port infrastructure linked to IoT sensors and data sources to enhance operational planning, security management, and stakeholder collaboration. This digital twin optimizes the loading and unloading of goods by providing real-time observation and analysis of operations, allowing for targeted optimization and cost-effective performance. Using Aura on Unity's real-time 3D development platform, Sitowise developed a high-quality visualization of the port, incorporating extended reality (XR) applications for dynamic simulations. The interactive digital twin aids in removing bottlenecks, reducing environmental impact, enhancing security and safety, improving operational efficiency and reliability, all while reducing costs. Sitowise's expertise in smart cities, digital twins, and logistics planning contributes to providing modern digital services and competitive advantages to port stakeholders and exporting companies.</t>
  </si>
  <si>
    <t>Digital Twin of Bridge - Stava Bridge</t>
  </si>
  <si>
    <t>The Norwegian Public Roads Administration (NPRA) utilized digital twin technology, IoT sensors, and asset intelligence from SAP to monitor and react to critical situations in bridge maintenance. In a scenario involving the Stavå bridge, which was experiencing structural issues, the digital twin enabled real-time monitoring of bridge behavior. This allowed NPRA to detect stresses and potential structural failures early, ensuring timely reactions such as traffic management and bridge maintenance. The digital twin technology provides insights into bridge integrity, predicts potential failures, and supports proactive maintenance planning, crucial for managing aging infrastructure efficiently and ensuring road safety.</t>
  </si>
  <si>
    <t>Digital Twin of Railway - Australian Rail Track Corporation (ARTC)</t>
  </si>
  <si>
    <t>Digital Twin of Road - AtkinsRéalis I-70 Floyd Hill To Veterans Memorial Tunnels Project</t>
  </si>
  <si>
    <t>Digital Twin of Railway - Johor Bahru–Singapore Rapid Transit System</t>
  </si>
  <si>
    <t>Digital Twin of Railway - Smart Railway System in Italy</t>
  </si>
  <si>
    <t xml:space="preserve">https://digitaltwinhub.co.uk/case-study/pulse-of-the-forest/
https://www.forestflows.nz/
https://www.scionresearch.com/science/sustainable-forest-and-land-management/Forest-flows-research-programme
</t>
  </si>
  <si>
    <t>The Forest Flows programme is developing a Digital Twin called Pulse of the Forest, aiming to create a novel biophysical model for forest hydrology in New Zealand. This digital twin merges advanced remote sensing techniques with ground-based measurements to create a detailed digital representation of planted forests, from individual trees to entire catchments. The digital twin enables real-time monitoring of water use, retention, and release in forested catchments, utilizing 19 different types of sensors and collectors at primary sites. The Forest Flows Big Data Kafka Pipeline handles the massive volume of over 300,000 daily observations, allowing for efficient data streaming, cleaning, summarizing, and storage in real-time. This initiative supports decision-makers in water resource management and land management, providing quantifiable insights into fundamental processes and enabling better outcomes and planning for future climates and environmental changes.</t>
  </si>
  <si>
    <t>https://digitaltwinhub.co.uk/case-study/bacton-digital-beach-twin/
https://www.royalhaskoningdhv.com/en/projects/digital-twin-provides-resilience-to-coastal-change</t>
  </si>
  <si>
    <t xml:space="preserve">The Beach Twin models coastlines to predict the future state of the beach (erosion, flooding, etc.) and determine when critical states requiring intervention is needed. To also aid decision-making on coastal protection and management.
The Bacton Digital Beach Twin (DBT) is a virtual representation of the Bacton Sandscaping scheme, a coastal protection project safeguarding a gas terminal and surrounding villages. It addresses challenges by timely intervention, avoiding both catastrophic erosion and unnecessary investment. Through a backend algorithm and frontend interface, it integrates predictive models and surveyed data, presenting information on beach conditions, intervention triggers, and future reinvestment needs. The DBT enhances scheme management efficiency, reduces errors, and serves as a model for similar projects, emphasizing collaboration with end users, synergy between digital solutions and expertise, and the long-term cost-benefit analysis.
</t>
  </si>
  <si>
    <t>A Digital Twin of water fronts in Cauayan City, converted from drone images into a 3D model and using AI to calculate disaster damage e.g., how much damage has been done to houses, crops and livestock.
Cauayan city in the Philippines utilizes geolocating and digital twin technology, provided by Graffiquo, for disaster recovery planning in the aftermath of natural disasters like typhoons. Graffiquo's platform converts drone images into 3D models of the city and employs AI to assess damages to infrastructure, houses, crops, and livestock. This data aids in efficiently distributing relief and coordinating with national agencies for resource allocation. Mayor Bernard envisions expanding the use of digital twins beyond disaster recovery to areas like transportation and town planning, enhancing efficiency in managing various projects, including those aligned with Sustainable Development Goals. Graffiquo plans to further develop its software to predict disasters and integrate data from multiple sources, aiming to provide officials with a comprehensive overview to foster a more resilient future for cities like Cauayan.</t>
  </si>
  <si>
    <t>https://digitaltwinhub.co.uk/case-study/disaster-planning-and-mitigation-typhoon-preparedness-and-response/
https://graffiquo.com/2022/09/20/how-a-philippines-city-uses-digital-twins-for-disaster-recovery/</t>
  </si>
  <si>
    <t>This project is about uses 3D laser scanning technology to monitor the changes and deformation of glaciers in the French Alps periodically. The ongoing data collection and data models aid in the understandig of impact of climate change on the glaciers and their hydrological properties.
Environmental scientists, led by geographer and glaciologist Luc Moreau, employ Leica Geosystems 3D laser scanning technology, specifically the Leica BLK2GO Handheld Imaging Laser Scanner, to monitor glacier changes in the French Alps. This technology allows them to measure the deformation of ice in deep shafts called Moulins and capture 3D scans of crevasses. The BLK2GO's small and lightweight design enables it to navigate complex terrain, providing valuable data for understanding glacier dynamics and their response to climate change. These advancements in scanning technology play a crucial role in addressing the ongoing impact of the global climate crisis on glaciers and our planet.</t>
  </si>
  <si>
    <t>By combining GPU-accelerated computing; deep learning and breakthroughs in physics-informed neural networks; and AI supercomputers, this project aims to build a high-resolution digital twin of Earth for climate change prediction and help formulate analysis and strategies to mitigate climate change.
The digital twin, Earth-2, created by NVIDIA, aims to revolutionize climate modeling and prediction by leveraging advanced technologies such as GPU-accelerated computing, deep learning, and AI supercomputers. This digital twin will simulate Earth's climate at ultra-high resolutions, providing detailed predictions of regional extreme weather events decades into the future. By combining vast amounts of observed and modeled data with super-resolution techniques, Earth-2 aims to achieve unprecedented accuracy in climate modeling. The goal is to provide early warnings to communities, cities, and nations, enabling them to adapt and enhance infrastructure resilience. Ultimately, Earth-2 seeks to mobilize urgent action against climate change by providing more accurate and actionable predictions.</t>
  </si>
  <si>
    <t>https://digitaltwinhub.co.uk/case-study/power-forecasting-for-wind-farm-maintenance-scheduling-optimisation/
https://assets-global.website-files.com/65cb60c90c34af771d28b0da/65fc872f27dd464175d3a9bd_Wind%20-%20Maximising%20wind%20performance_%20the%20solution%20to%20Repsol%27s%20grid%20curtailment.pdf</t>
  </si>
  <si>
    <t>https://digitaltwinhub.co.uk/case-study/assuring-a-digital-twin-for-aker-bp-cognite-data-fusion-cdf/
https://www.hellenicshippingnews.com/cognite-data-fusion-achieves-industry-first-dnv-compliance-for-digital-twins/ 
https://jpt.spe.org/technipfmc-dnv-gl-sign-partnership-set-benchmark-trust-digital-twins 
https://www.hartenergy.com/exclusives/offshore-norway-fields-focus-aker-bp-plans-203509</t>
  </si>
  <si>
    <t>This Digital Twin product by Jungle AI uses ML algorithms to predict energy outputs to aid in optimizing maintenance schedules, thereby minimizing downtime and maximizing energy production, leading to significant cost savings for wind farm owners.
The digital twin, Canopy, developed by Jungle AI, aids in maximizing wind performance for companies like Repsol by addressing grid curtailment challenges in renewable energy operations. It utilizes real-time environmental data gathered from SCADA systems to predict energy generation and compares it with actual data to identify performance anomalies, such as grid curtailment events. Canopy's Detections module visually represents curtailment events and affected assets, allowing for swift identification. Its Impact module calculates and displays losses attributed to curtailment, aiding in precise loss quantification. Overall, Canopy enables companies to swiftly and accurately identify curtailment periods, quantify associated losses, and optimize wind performance.</t>
  </si>
  <si>
    <t xml:space="preserve">https://leica-geosystems.com/case-studies/reality-capture/surveys-in-slab-risk-mitigation 
https://digitaltwinhub.co.uk/case-study/oem-gas-turbine/
https://biblus.accasoftware.com/en/bim-adoption-in-australia-alignment-with-the-british-model-or-autonomous-policies/
</t>
  </si>
  <si>
    <t>Laser scanning of slabs visualized in 3D to systematically manage documentation and deformation in construction projects, particularly for high-rise buildings. This process is conducted through a four-stage documentation and analysis method using advanced laser scanning technology
The digital twin developed by RM Surveys utilizes laser scanning technology to capture and document construction projects at various stages, from pre-concrete pour to post-stressing and post-prop documentation. This comprehensive approach enables the identification and mitigation of slab deformation issues, reducing risks such as non-compliant floor levels and structural deformations. By providing accurate, millimeter-level data and detailed reports, the digital twin empowers stakeholders in the construction industry to make informed decisions, prevent project delays, and reduce costs associated with rework. Additionally, the digital twin facilitates ongoing facility management by providing accurate as-built models for future developments and maintenance activities. Overall, the digital twin enhances project efficiency, safety, and compliance by leveraging advanced laser scanning technology throughout the construction lifecycle.</t>
  </si>
  <si>
    <t>This digital twin product offered by E8IGHT allows building stakeholders to leverage digitalized Building  Building Energy Management Systems (BEMS) focused on visualizing system performance (such as HVAC) in 3D, enhancing the energy efficiency and operational performance of buildings.
The digital twin, developed by E8IGHT, enhances Building Energy Management Systems (BEMS) by leveraging simulation-based technology. This advanced system monitors and controls a building's energy needs, optimizing energy efficiency in real-time by collecting and analyzing data from various sources. Through digital twin technology, E8IGHT's BEMS provides precise and high-performance modeling for building systems and sectors, visualized in a 3D model. It allows for pre-design analysis, planning solutions based on past energy usage, and optimizing energy efficiency in response to weather factors like sunlight and fine dust. Ultimately, the digital twin contributes to eco-friendly efforts by promoting energy efficiency and reducing carbon emissions in buildings and construction projects.</t>
  </si>
  <si>
    <t>A structural digital twin for a hydroelectric power station that is physics based and performs real-time structural assessment/monitoring while significantly reducing costs and extending the asset's lifespan
The digital twin developed for the Turlough Hill pumped storage station in Ireland serves as a comprehensive solution for monitoring the structural health, mitigating risks, and optimizing operations of the aging infrastructure. By creating a detailed structural model updated with real-time data, the digital twin enables engineers to make informed decisions on extending the asset's lifespan and maximizing its efficiency. Additionally, the digital twin reduces the frequency of physical inspections, resulting in cost savings and increased uptime. Overall, the digital twin supports environmental sustainability by prolonging the life of critical assets and contributes to Ireland's transition to a low-carbon economy.</t>
  </si>
  <si>
    <t>Maps and remodels real-time localtion of assets in a digital platform to aid operations. Use of GIS technology and GNSS applied to address the challenge of accurately mapping and maintaining the real-world locations of the Utilities transmission and distribution (T&amp;D) assets.
The digital twin created by the Utilities Commission of New Smyrna Beach (UCNSB) serves as a highly accurate virtual representation of their transmission and distribution (T&amp;D) assets. It provides a detailed and up-to-date view of asset locations, enabling UCNSB to address the challenge of outdated CAD drawings not reflecting real-world asset locations. With the digital twin, UCNSB can visualize their electric infrastructure with precision, ensuring that the digital model aligns closely with the physical reality on the ground. This allows for more efficient field operations, streamlined maintenance activities, and improved decision-making processes. Additionally, by maintaining an accurate digital twin, UCNSB can better plan for future upgrades, expansions, and maintenance activities, ultimately enhancing the reliability and resilience of their electric grid infrastructure.</t>
  </si>
  <si>
    <t>Visualizes the wind farm coast and turbine sensor data, combined with weather forecasts and other data to show a full performance picture of individual turbines and the entire facility as well as using simulations and ML models to predict production output. Utilizes Azure DT.
The digital twin developed by Doosan Heavy Industries and Construction for its wind farms allows for remote monitoring, predictive analysis, performance optimization, and insights generation. By integrating real-time and historical data with advanced modeling techniques, the digital twin enables operators to monitor equipment performance, predict energy generation, adjust turbine performance, and generate insights for improving future designs. This comprehensive solution enhances operational efficiency, maximizes energy production, and drives innovation in wind turbine technology.</t>
  </si>
  <si>
    <t>A proof-of-concept Physics-Based Digital Twin for the UK Atomic Energy Authority that connects high-fidelity structural integrity models with real-time plant data to calculate key structural integrity metrics based on actual operational data rather than worst-case design assumptions.
the digital twin from Altair, known as Altair SmartWorks, serves as an IoT backbone. It connects full-fidelity structural integrity models with real-time plant data streams in the nuclear power generation sector. This connection allows the digital twin to calculate key structural integrity metrics based on actual operational data, rather than relying solely on worst-case design assumptions. Ultimately, this application of the digital twin technology enables improved safety, operational efficiency, and potentially extends the life of equipment such as nuclear power plants.</t>
  </si>
  <si>
    <t>The digital twin of the refinery process integrates real-time data for precise operational control, focusing on efficiency and yield improvement to optimize plant operations.
The AVEVA digital twin implemented by Cosmo Oil serves as a Process Digital Twin, optimizing refinery operations in real-time. It connects digital representations of processes with the actual plant, utilizing auto-tuned simulation technology to optimize operations based on factors like product prices and equipment constraints. This digital twin provides precise operating information, aligns operations with optimum targets, and facilitates fault identification and performance monitoring. It resulted in significant savings of $2.3 million per year with a quick payback period, demonstrating its effectiveness in improving operational efficiency.</t>
  </si>
  <si>
    <t>This digital twin integrates various types of data and uses it to simulate production data and monitor KPIs and analytics (ideal) to optimize production and operations.
The digital twin implemented by Eni, using AVEVA PI System, serves to optimize upstream oil and gas assets in real-time. It enables Eni to model and simulate production scenarios, maximizing the efficiency of their assets. By leveraging real-time data, the digital twin helps in deploying optimal asset parameters and improving production efficiency. This implementation has led to a significant increase in oil production by 60% in Eni's West Africa region, demonstrating its effectiveness in achieving operational goals and maximizing asset performance.</t>
  </si>
  <si>
    <t xml:space="preserve">Integrates all nine of Kansai's power plants into a single data-management system and models/visualizes plant data for real-time operational data analysis. 
The digital twin implemented by Kansai Electric Power Company, using the PI System, serves to optimize power plant operations and enhance customer services. By harnessing real-time data across all nine power plants, Kansai has achieved several operational improvements, including reduced downtime due to boiler failures and enhanced gas turbine availability. The digital twin enables intuitive dashboards for visualizing operational parameters, leading to improved performance and efficiency. </t>
  </si>
  <si>
    <t>A status monitoring and simulation technology, with predictive maintenance, remote monitoring, and risk prediction technologies to cope with natural disasters and high tides for offshore wind generators.
The digital twin technology is part of a government project aimed at developing predictive maintenance technology for floating offshore wind power systems. This technology involves creating digital replicas of wind power systems to monitor their status, simulate performance, predict maintenance needs, optimize operations, and forecast risks such as typhoons and storms. By leveraging digital twins, operators can remotely monitor and manage floating wind power generators, improving maintenance practices and contributing to the advancement of offshore wind power generation.</t>
  </si>
  <si>
    <t>Digital Twin of an oil rig synthesizing drawings, 3D models, and design documents for progressive handover solution, used to manage the transition from the capital project phase to production operations efficiently. The model of technical information and ensuring its continual update to reflect the project's lifecycle, thereby enhancing operational readiness and reducing handover costs.
Det Norske implemented a digital twin solution to manage critical engineering and execution data for its offshore oil and gas project. This digital twin ensures the staged and incremental flow of validated data, accelerating operational readiness and completing the Asset Life Cycle Information Management. It mitigates traditional challenges of event-driven handovers, reducing costs, accelerating readiness, and enhancing process transparency. The solution facilitates a progressive handover approach, ensuring continual monitoring and validation of information, streamlining the transition from project phases to operations, and providing a validated source of actionable information.</t>
  </si>
  <si>
    <t>Digital Twin provides data access and visualization for geographically dispersed generation assets. Manages its extensive energy generation and distribution assets, offering easy access to asset information, enhancing operational efficiency. The implementation allows for quality data management and secure, remote access, ensuring uninterrupted service across their geographically diverse fleet.
The Digital Twin implemented by Southern Company serves as a comprehensive information delivery system for their geographically dispersed generation assets. It ensures data quality and reliability while enabling secure access to information from any location at any time. Offering compatibility with various software and hardware systems, it minimizes the need for costly system replacements. By gathering, analyzing, and contextualizing data from diverse sources, it enhances operational efficiency. The Digital Twin provides a browser-based hub for information delivery, facilitating easy access to relevant data. Utilizing AVEVA Asset Information Management, it establishes a single source of truth, ensuring consistency and accuracy of information across the organization.</t>
  </si>
  <si>
    <t>Digital Twin with product information linked to support customer support requirements and compliance needs across the product lifecycle.
The digital twin solution provided by Aras Innovator consolidates multiple databases and document-based systems into a unified platform, enabling seamless configuration management and establishing a digital thread throughout the project lifecycle. By implementing Aras Innovator, NuScale Power seeks to improve data management, enhance collaboration, and ensure compliance with safety and regulatory standards, ultimately advancing their mission to provide scalable, safe, and carbon-free nuclear energy technology.</t>
  </si>
  <si>
    <t>Cloud based localized design and engineering platform for offshore wind substations combining 3D data and BIM/design data.
the digital twin enables ISC Consulting Engineers to streamline their design processes by centralizing their project portfolio and design catalog. This allows them to efficiently incorporate past designs into new projects, ensuring that each substation is tailored to the unique requirements of the project. Additionally, the digital twin facilitates collaboration and concurrent access among multiple disciplines and stakeholders, enabling faster problem-solving and decision-making. It also provides a platform for virtual design reviews and allows for the tracking of all changes throughout the project lifecycle. Overall, the digital twin enhances the efficiency, collaboration, and quality of the design process for offshore wind energy projects.</t>
  </si>
  <si>
    <t>AIM (Arup Inspect-MInteg) technology is a digitised workflow for oil and gas asset inspection. The core of this workflow is a tablet application specifically designed for recording inspection data that utilizes data analytics and machine learning to comprehend various inputs like inspection results, design information, and condition monitoring.
AIM utilizes remote visual inspection tools and real-time reporting within a gaming environment to streamline the inspection process, reducing the time required to capture and record inspection data by up to 30%. This allows asset owners to quickly understand the status of their equipment, leading to faster decision-making compared to traditional methods. The benefits of AIM include risk reduction by minimizing time spent at the site and working at height, cost savings of up to 30%, elimination of repeat site surveys through remote visual inspection, the ability to update the VR environment year-on-year for repeatability, and access to real-time data anytime and anywhere, enhancing operational efficiency and reliability.</t>
  </si>
  <si>
    <t>Digital Twin towards a meaningful framework - Arup
https://minteg.co.uk/aim/</t>
  </si>
  <si>
    <t>Intelligent monitoring and a digital approach to assess and extend the lifespan of offshore wind farms while reducing maintenance costs. Continuously measures the loads on these foundations and analyzing the data from sensors.
Arup has developed a digital twin for offshore wind farms, offering intelligent monitoring and a digital approach to extend asset lifespan and reduce operating costs. By continuously measuring loads in-service using sensors, the solution extends the operational life of wind farms from 25 to over 35 years. It provides regular insight into foundation condition, facilitating upgrades to turbine control systems and justifying additional life during asset sales. The system uses virtual sensors above the waterline, enhancing reliability and eliminating sub-waterline instrumentation. Modular and tailored to specific needs, the digital twin application empowers users to gain insight and control over their assets, catering to asset managers, owners, and investors.</t>
  </si>
  <si>
    <t>Uses Unity's real-time 3D technology and a virtual environment to automate the design and construction monitoring of large-scale solar photovoltaics (PV) projects, optimizes the placement and performance of solar panels, considering factors like sun tracking and terrain through drone footage. Unity allows for interactive, immersive project experiences, improving the design and construction process.
The digital twin developed by Zutari, a South African engineering consultancy, utilizes Unity's real-time 3D development platform to automate large-scale solar photovoltaics (PV) projects. It facilitates the design, creation, and operation of solar projects by providing immersive and interactive virtual environments. Key functionalities include sun tracking and shading for optimizing solar panel placement, construction monitoring through virtual models generated from drone footage, and automation of design processes using computational design solutions like AutoPV. This approach significantly reduces project development time, enhances design accuracy, and improves stakeholder collaboration.</t>
  </si>
  <si>
    <t>A research effort to support long term efforts of Digital Twin tech, for optimizing the operation and maintenance of hydropower plants, enhancing their reliability and performance.
The Digital Twin for Hydropower Systems Project aims to develop an Open Platform Framework (DTHS-OPF) for hydropower systems. The digital twin enables the optimization of hydropower assets by providing an evolving digital profile of their historical and current behavior. This allows for improved design, operation, and management of hydropower assets to enhance reliability, performance, and value. The DTHS-OPF is envisioned as an affordable, user-friendly platform that integrates data from various sources and facilitates predictive analytics, control, optimization, and grid services. It serves as an R&amp;D platform for accelerating technological advancements in the hydropower industry.</t>
  </si>
  <si>
    <t>For upgrading the substation with intelligent 3D modeling, focusing on equipment layout and safety.
In upgrading the Sidwawa Substation in South Africa, Zutari utilized intelligent 3D modeling to address challenges related to equipment compatibility and safety risks. By creating detailed process documents and realistic visual aids with the 3D model, Zutari was able to adjust equipment layouts to meet electrical clearance standards and mitigate risks associated with oil spills. The intelligent data links embedded in the equipment properties contributed to significant gains in productivity, while the 3D modeling helped overcome challenges in working within confined spaces and safety zones. Ultimately, Zutari's innovative approach led to increased reliability of electricity supply, improved capacity of the substation, and recognition as a finalist in the 2015 South African Innovation Awards.</t>
  </si>
  <si>
    <t>For streamline the option selection process for connecting a new power cable. This involves creating interactive 2D and 3D visualizations for efficient communication and accurate site measurements.
The digital twin, provided by Sensat, helped National Grid overcome challenges related to third-party land ownership and tight deadlines in connecting a new power cable for a data center in Didcot, Oxfordshire. By creating an interactive 2D and 3D visualization of the Didcot substation and its surrounding area, Sensat enabled National Grid to bring together important data sets and visualize them in the context of the real-world environment, take accurate site measurements directly from their desktop, saving time and resources, and easily communicate specialist information between teams, improving collaboration and decision-making processes. Overall, Sensat's digital twin solution provided National Grid with more certainty and efficiency in delivering large and complex programs.</t>
  </si>
  <si>
    <t>The DigiTwin project R&amp;D initiative (due for completion in 2023) is focused on creating the underpinning science and engineering that will enable digital twins to be built on more robust data and computational models for better validation and verification.  The developed technologies encompass design, uncertainty analysis, control, hybrid simulation, model assembly , and verification/validation.
The DigiTwin project aims to develop robustly-validated virtual prediction tools known as digital twins to address the increasing use of digital twins in industrial applications. These digital twins are virtual duplicates of physical systems, created by combining data and computational models with robust validation techniques. The project focuses on managing uncertainty associated with predictions and outputs by using advanced validation and verification techniques. It addresses questions regarding uncertainty in data, algorithm usage, and propagation of uncertainty, aiming to provide meaningful predictions to users. The project targets engineering structures operating in dynamic environments such as wind turbines and aircraft, where small differences can significantly impact performance. These digital twins are crucial for industries like renewable power generation, supporting design and operational decisions for systems such as wind farms and nuclear power stations. They are expected to reduce costs and improve efficiency through enhanced life estimates and structural health monitoring techniques.</t>
  </si>
  <si>
    <t>https://digitwin.ac.uk/
https://www.sheffield.ac.uk/mecheng/news/how-digital-twins-will-help-power-future
https://drive.google.com/drive/folders/1GhhtOSIAguGSjNI_bT9iKzusi0wefBA8</t>
  </si>
  <si>
    <t>Combination of a cloud-based model of the wind farm with software that monitors and optimizes the turbine as it runs and generates energy. Built to provide a feed back loop to optimize and ultimately boost energy productivity
The Digital Wind Farm by GE harnesses the Industrial Internet to create a connected and adaptable wind energy ecosystem, enhancing energy production by up to 20%. Using sensors, data networks, and analytics, it customizes turbine configurations based on the surrounding environment, optimizing efficiency. Real-time data analysis allows for performance monitoring and predictive maintenance, reducing costs and ensuring top performance over time. By integrating renewable power more effectively into the grid, it aims to generate significant value for the wind industry.</t>
  </si>
  <si>
    <t xml:space="preserve">Akselos SA and a consortium of partners  led by Principle Power Inc. will develop, validate, and operate a Digital Twin software on the WindFloatAtlantic (WFA) project. This initiative created the world's first digital twin tailored specifically to floating offshore wind applications. The project has significantly enhanced design capabilities by enabling a detailed, digital replica of a floating wind turbine to be manipulated and tested under various conditions, allowing for leaner, more cost-effective structures. The Digital Twin will be used to create a holistic real-time virtual model of the wind assets, and develop and optimize new offshore wind turbines with the primary goal of increasing turbine generation efficiency. 
The digital twin project by Akselos and partners, funded by the US Department of Energy, aims to develop and operate the world's first digital twin software for the WindFloat Atlantic Project. This project focuses on floating offshore wind farms, a critical component in scaling up the energy transition towards a low-carbon economy. The digital twin technology will enable real-time monitoring of the asset's condition, allowing for active control of asset integrity and operations. By leveraging next-generation simulation technology, Akselos aims to create holistic, real-time digital twins for large, complex assets, ultimately lowering the levelized cost of energy for consumers. </t>
  </si>
  <si>
    <t xml:space="preserve">Shell Ventures and Innogy Ventures invested in a Digital Twin that will be used to help increase the sustainability of critical assets in the energy sector through predictive maintenance, structural analysis software, big data analytics, and machine learning.
These digital twins enable real-time monitoring of asset condition from anywhere, allowing for predictive maintenance and enhanced safety. With Akselos' technology, engineers can run analyses almost instantly, leading to cost reduction and improved efficiency in operations. </t>
  </si>
  <si>
    <t>GEMINA (Generating Electricity Managed by Intelligent Nuclear Assets) programme aims to develop an advanced Digital Twin technology for nuclear reactors to improve operations and maintenance. The Digital Twin will focus on enhancing plant service system and cooling water systems of light water reactors (LWR) in order to save operation and maintenance costs.
The Digital Twin-based Diagnostics for Nuclear Auxiliary Systems project aims to develop and commercialize digital twin technology for nuclear plant operations. This technology creates virtual replicas of plant auxiliary systems, enabling automated diagnostics to detect issues and optimize performance. By collaborating with partners like Metroscope, the project seeks to demonstrate cost savings, scalability, and improved efficiency in nuclear energy production. Ultimately, digital twin technology promises to enhance reliability and reduce costs for both existing and future nuclear plants.</t>
  </si>
  <si>
    <t>The Digital Twin will be a virtual replica of the electricity network to test new digital solutions and determine how increased electricity demand could impact the grid. The Digital Twin will also utilize Artificial Intelligence to help simulate innovation and understand the potential benefits of new energy services.
The digital twin technology, spearheaded by SP Energy Networks' ENSIGN project, creates a virtual replica of the electricity network. Using AI and advanced technology, it simulates real-world scenarios to test solutions for managing increased electricity demand and integrating green energy technologies. Through collaboration with leading universities, the project aims to optimize capacity and develop strategies for a cleaner, more efficient energy future. The insights gained have the potential to influence energy systems globally, driving the transition to sustainable energy sources.</t>
  </si>
  <si>
    <t>Technology solutions company RemSense Technologies will undertake a virtual plant scanning of additional LNG facilities on behalf of Chevron Australia. The scan will integrate existing business operations and asset management systems to increase productivity, safety, and reduce cost.
The digital twin technology developed by RemSense Technologies Limited creates a virtual representation of plant assets, referred to as "virtual plant." This platform utilizes VR/AI technology to generate a detailed digital twin that integrates with existing business operations and asset management systems. By providing a comprehensive visualization of plant assets, the digital twin enhances productivity, improves safety, and reduces costs for industrial facilities such as LNG facilities. The contract awarded to RemSense by AGC Industries Pty Ltd on behalf of Chevron Australia involves undertaking virtual plant scanning of additional LNG facilities over the course of 2023 and 2024, demonstrating the growing demand for this technology in enterprise settings.</t>
  </si>
  <si>
    <t xml:space="preserve">The contract includes hosting the processed and analysed LiDAR data from this project in the Pointerra3D digital twin platform for an initial 12-month period.  Significantly, Entergy’s spend with the Company is also expected to grow over time as more service areas and data are added to  support  the gradual build-out  of  Entergy’s network-wide digital  twin  in the Pointerra3D platform,  pursuant  to  the  newly  awarded  contract  vehicle  with  Entergy,  which  is  capable  of being added to over timeby different Entergy business units.
Digital twin technology offers Entergy Corporation a comprehensive solution for managing its energy infrastructure, especially in the aftermath of severe events like Hurricane Ida as they generate a detailed digital twin that helps them understand and plan for post-disaster recovery efforts. By creating virtual replicas of its assets, Entergy can monitor, predict maintenance needs, simulate scenarios, and optimize operations more effectively. This technology enhances resilience, minimizes downtime, and improves overall efficiency, ultimately benefiting Entergy's customers and operations </t>
  </si>
  <si>
    <t>https://digitaltwinhub.co.uk/case-study/university-of-glasgow-the-future-of-higher-education/
https://www.gla.ac.uk/media/Media_698280_smxx.pdf</t>
  </si>
  <si>
    <t>https://digitaltwinhub.co.uk/case-study/network-digital-twin-knowledge-management/</t>
  </si>
  <si>
    <t>End to end digital twin platform that incorporates physics based simulations and asset visualization to predict warehousing solution (robots, etc) deployment scenarios.
a digital twin in manufacturing and warehouse automation is a real-time simulation of a physical warehouse environment. It replicates objects, processes, and systems within the warehouse, such as building structure, machinery, inventory, and robots. Falcon, developed by Duality, is an integration platform that utilizes accurate physics-based digital twins to simulate scenarios involving Autonomous Mobile Robots (AMRs) and warehouse environments. This allows for safe testing and validation of deployment scenarios without disrupting ongoing warehouse operations. The benefits of using digital twins include improved operational efficiency, enhanced decision-making, and risk mitigation. Challenges include market acceptance and standardization across industries, which Duality is actively addressing by demonstrating benefits and advocating for standardization efforts.</t>
  </si>
  <si>
    <t xml:space="preserve">https://digitaltwinhub.co.uk/case-study/creating-a-digital-twin-in-the-cold-storage-market/
https://digitaltwinhub.co.uk/media/digital-twins-in-the-cold-storage-market-mathew-johnson-magnavale/
https://ieeexplore.ieee.org/stamp/stamp.jsp?tp=&amp;arnumber=10184421 </t>
  </si>
  <si>
    <t>https://digitaltwinhub.co.uk/case-study/infrastructure-mapping-application-ima/
https://www.arup.com/projects/infrastructure-mapping-application#utm_source=facebook&amp;utm_medium=social&amp;utm_campaign=Cities&amp;utm_term=n%2Fa&amp;utm_content=UKIMEA_London</t>
  </si>
  <si>
    <t>https://digitaltwinhub.co.uk/case-study/yorkshire-geospatial-digital-twin-project/
https://www.slingshotsimulations.com/government-invests-in-uks-largest-digital-twin-platform/</t>
  </si>
  <si>
    <t>The company uses Dassault Systèmes’ 3DEXPERIENCE platform specific industry solution to model projects based on design and engineering templates, to test more design alternatives, and to validate their possibility.
The digital twin implemented by China Railway Design Corporation (CRDC) through Dassault Systèmes' 3DEXPERIENCE platform streamlines project management by centralizing data, enhancing collaboration, and enabling efficient design processes. It facilitates the creation and testing of design alternatives, leading to increased efficiency, consistency, and quality assurance in large-scale railway projects both in China and abroad.</t>
  </si>
  <si>
    <t>Cloud based application that detects and locates leaks in water systems, combines real time monitoring, cloud computing, AI, and simulations to analyze sensor data. For enhancing management and conservation of water resources.
SIWA LeakPlus, developed by Siemens in collaboration with BuntPlanet, addresses the issue of water leakage in distribution networks by employing artificial intelligence and hydraulic simulations. It automatically detects and locates pipeline leaks, facilitating prompt repairs and reducing water wastage. Benefits include faster leak detection, reduced non-revenue water, and support for climate and energy goals. Challenges include technical complexities, user engagement, market adoption, and overcoming industry risk aversion. Lessons learned emphasize understanding customer needs, effective sales strategies, and building trust in new technologies.</t>
  </si>
  <si>
    <t>High-fidelity 3D virtual model of the city, enabling real-time monitoring, modeling, and simulation of urban systems for the entire Bradford City Center. The Digital Twin will be used to model air quality, flood levels, and noise pollution.
Virtual Bradford, an open-source digital twin prototype developed by the University of Bradford and the City of Bradford Metropolitan District Council, serves as a high-resolution 3D representation of the city center. It aims to support urban planning, historical preservation, tourism, and environmental monitoring. The project demonstrates the value of cross-organizational collaboration and knowledge sharing in creating sustainable and interconnected smart cities. Through initiatives like Virtual Bradford, connected networks of digital twins have the potential to revolutionize urban planning, management, and disaster response, leading to more sustainable and resilient cities.</t>
  </si>
  <si>
    <t>https://www.sensat.co/case-studies/british-land-canada-water#cta
https://digitaltwinhub.co.uk/case-study/canada-water-masterplan/</t>
  </si>
  <si>
    <t>https://www.siradel.com/principality-of-monaco-a-unique-digital-twin-and-digital-services-platform-at-the-service-of-the-territory-transformation/
https://digitaltwinhub.co.uk/case-study/principality-of-monaco-a-unique-digital-twin-and-digital-services-platform-at-the-service-of-the-territory-transformation/</t>
  </si>
  <si>
    <t xml:space="preserve">https://digitaltwinhub.co.uk/case-study/digital-twin-of-rennes-metropole-sustainable-urban-development/
https://www.ecocites.logement.gouv.fr/IMG/pdf/ecocite_fiches_top_10_2019_rennes_metropole_pia_bat_en.pdf </t>
  </si>
  <si>
    <t xml:space="preserve">https://digitaltwinhub.co.uk/case-study/city-scale-digital-twin-prototype-for-cambridge/
https://www-smartinfrastructure.eng.cam.ac.uk/projects-and-case-studies/dc2-digital-cities-change/dc2-presentations-and-case-studies/digital#:~:text=The%20Cambridge%20City%2Dscale%20Digital,disciplinary%20collaboration%20in%20policy%20decision%2D </t>
  </si>
  <si>
    <t>https://digitaltwinhub.co.uk/case-study/colouring-london/
https://www.pages.colouring.london/</t>
  </si>
  <si>
    <t>https://www.unrealengine.com/en-US/spotlights/transforming-real-estate-visualization-with-an-xr-based-digital-twin-of-tampa
https://digitaltwinhub.co.uk/case-study/transforming-real-estate-visualization-with-an-xr-based-digital-twin-of-tampa/</t>
  </si>
  <si>
    <t>https://digitaltwinhub.co.uk/case-study/coventry-university-digital-campus/
https://zenoot.com/articles/coventry-universitys-institute-for-advanced-manufacturing-and-engineering-relaunches-with-6m-expansion/</t>
  </si>
  <si>
    <t>The Project aims to twin the Wuyi Square Station, which accomodates more 280k people on a daily basis. Using sensors, the simulation operation platform of the Station combines artificial intelligence to realize the close integration of Wuyi Square hub station and digital twin space, making the connection between passenger flow, equipment, and management more intelligent.
the digital twin of Wuyi Square Station in Changsha tracks live data from sensors to monitor passenger flow and machinery efficiency, allowing for real-time management and alerting to abnormalities. Moreover, it includes a crowd simulator to test various scenarios for future improvements, such as congested platforms or emergency evacuations. Powered by technologies like digital twins, IoT, and artificial intelligence, this system enhances the station's management and facilitates informed decision-making for operational efficiency and passenger safety. Additionally, it leverages Unreal Engine features for rapid development and visualization, paving the way for further enhancements and functionalities in the future.</t>
  </si>
  <si>
    <t>https://digitaltwinhub.co.uk/case-study/remapping-chinas-morning-commute-with-digital-twins/
https://www.unrealengine.com/en-US/spotlights/remapping-china-s-morning-commute-with-digital-twins</t>
  </si>
  <si>
    <t>Nuova Tech AB implemented a custom designed road inspection tool using vehicle-based scanners. Through the use of an automobile-mounted sensor package, the system collected visible and invisible road data, processing and machine vision provide useable information such as cracks, potholes and obstructions. 
the digital twin implemented by Nuova Tech AB utilizes vehicle-based scanners equipped with sensors to collect visible and invisible road data, including information on cracks, potholes, and obstructions. This data is processed using machine vision technology to generate actionable insights for road maintenance, markings, and autonomous vehicle navigation. By automating the road inspection process and logging data for queries and repairs scheduling, the system eliminates the need for physical presence in road maintenance, city planning, and inventory management. Additionally, subsequent scans identify areas requiring the most attention, enabling efficient resource allocation. This technology holds significant potential for streamlining business processes, enhancing efficiency, and reducing costs, with further advancements expected as the technology becomes more accessible.</t>
  </si>
  <si>
    <t>https://digitaltwinhub.co.uk/case-study/nuova-tech-ab-faster-and-efficient-road-repairs/
https://spinview.io/nuova-tech-ab-faster-and-efficient-road-repairs/</t>
  </si>
  <si>
    <t>https://digitaltwinhub.co.uk/case-study/mtr-reducing-travel-disruption-and-delays/
https://spinview.io/mtr-reducing-travel-disruption-and-delays/</t>
  </si>
  <si>
    <t>https://digitaltwinhub.co.uk/case-study/londons-kings-cross-railway-station/
https://3drepo.com/resources/case-studies/the-remodelling-of-kings-cross-railway-station/</t>
  </si>
  <si>
    <t>The Project was conceived to validate transport solutions, virtually. The SMLL covers 24km of instrumented public roads in the Queen Elizabeth Olympic Park and the Royal Borough of Greenwich. By combining historic information about incidents with dynamic data about traffic flows and pedestrian movement, this enables a system to be virtually tested against millions of scenarios in a safe and cost-effective manner using a range of simulation environments.
The SMLL digital twin serves as a comprehensive digital representation of the Smart Mobility Living Lab (SMLL) facility, covering 24km of instrumented public roads in the Queen Elizabeth Olympic Park and the Royal Borough of Greenwich. It incorporates historic incident data and real-time information about traffic flows and pedestrian movement, allowing for virtual testing against millions of scenarios. By providing a linked digital representation of the real-world operating environment, the SMLL digital twin enables the automotive and transport industry to validate the performance of their systems in a safe and cost-effective manner. Key outcomes include supporting the safe construction of the SMLL testbed, contributing to testbed design, and facilitating the development and validation of new technologies.</t>
  </si>
  <si>
    <t>https://digitaltwinhub.co.uk/case-study/smart-mobility-living-lab-digital-twin-testing-and-developing-future-transport-and-mobility-solutions/
https://www.cdbb.cam.ac.uk/news/case-study-gemini-principles-smll-london</t>
  </si>
  <si>
    <t xml:space="preserve">City-scale hybrid reality mesh with asset tagging and meta/operational data integration. The West Cambridge Digital Twin demonstrates the impact of digital modelling and analysis of infrastructure performance and use on facilities management and organisational productivity.
The Digital Twin concept, developed by the UK's National Digital Twin Programme, involves creating virtual replicas of physical assets and systems, continuously updated with real-world data to simulate, predict, and optimize performance. This initiative, led by the Centre for Digital Built Britain, emphasized the Gemini Principles as guiding values. Interdisciplinary research teams collaborated to develop digital twin demonstrators, integrating sensor data for real-time monitoring and analysis. Machine learning and automation were employed to manage data and detect anomalies, while web-based applications provided end-users with actionable insights. Industry collaboration facilitated technology deployment and further research. The impact of digital twins spans from automatic anomaly detection to addressing challenges like airborne infection control during the COVID-19 pandemic. </t>
  </si>
  <si>
    <t>https://digitaltwinhub.co.uk/case-study/west-cambridge-digital-twin/
https://www.cdbb.cam.ac.uk/research/cambridge-living-laboratory-research-facility/west-cambridge-digital-twin-research-facility</t>
  </si>
  <si>
    <t>A single, standardized interactive digital map/data-sharing platform for the location and disposition of buried assets, such as cables, pipes, sewers, and ducts. This initiative is aimed at enhancing the safety and efficiency of ground investigation and excavation work, thereby avoiding costly damage to assets, and safeguarding personnel and the public.
The National Underground Asset Register (NUAR) is a digital twin designed to streamline the sharing of data regarding buried infrastructure assets like cables and pipes. Developed collaboratively with 42 stakeholders, NUAR aims to enhance safety and efficiency in construction projects by providing a comprehensive view of buried assets. Key features include prototype development, stakeholder engagement, security measures, adherence to international standards, and a focus on public good and value creation. NUAR prioritizes security, openness, and data quality while allowing asset owners to retain control. The pilot studies demonstrate NUAR's potential benefits and feasibility for future expansion.</t>
  </si>
  <si>
    <t>https://digitaltwinhub.co.uk/case-study/national-underground-asset-register-nuar-pilot-programme/
https://www.cdbb.cam.ac.uk/news/case-study-NUAR-pilot-programme</t>
  </si>
  <si>
    <t>https://digitaltwinhub.co.uk/case-study/digital-twin-singapore-smart-city/
https://www.3ds.com/insights/customer-stories/virtual-singapore</t>
  </si>
  <si>
    <t>https://digitaltwinhub.co.uk/case-study/five-fords-treatment-plant-transforming-commissioning-with-digital-twins/
https://www.mottmac.com/digital/article/65348/transforming-commissioning-with-digital-twins</t>
  </si>
  <si>
    <t>https://digitaltwinhub.co.uk/case-study/watercare-analyse-past-present-and-future-network/
https://www.mottmac.com/digital/article/65349/watercare-digital-twin</t>
  </si>
  <si>
    <t>Platform visualization with models of water network to view and analyze network status and predict data through consolidation of existing and future models.
The Watercare Digital Twin enabled Watercare to achieve a 400% return on investment over a two-year period. By consolidating 15 water models and 16 wastewater models, the digital twin provided insights into past, present, and future network service status, empowering informed decision-making. Automated model importers captured results from over 200 scenarios across four modeling software packages, while historical flow and rain gauge data enhanced the visualization of actual conditions. Integration with Watercare's geographical information database facilitated real-time access to critical network condition layers. The solution, developed in close partnership with Watercare, proved to be a core feature in client operations, offering benefits such as upskilling, quicker query resolution, and greater accuracy in determining network capacity.</t>
  </si>
  <si>
    <t>https://digitaltwinhub.co.uk/case-study/london-digital-twin/
https://www.youtube.com/watch?v=P9-AYioW1_0</t>
  </si>
  <si>
    <t>https://digitaltwinhub.co.uk/case-study/siemens-waters-app-siwa-leakplus/
https://www.globalwaterintel.com/sponsored-content/artificial-intelligence-helps-va-syd-to-detect-leaks-siemens</t>
  </si>
  <si>
    <t>https://digitaltwinhub.co.uk/case-study/building-climate-resilience-into-integrated-infrastructure-with-credo/
https://www.cdbb.cam.ac.uk/news/national-digital-twin-programme-produces-film-and-interactive-app-cop26-showcasing-role</t>
  </si>
  <si>
    <t>https://digitaltwinhub.co.uk/case-study/digital-twin-for-railway-design-china-railway-design-corporation/
https://www.3ds.com/insights/customer-stories/china-railway-design-corporation</t>
  </si>
  <si>
    <t>https://digitaltwinhub.co.uk/case-study/highways-england-industry-leading-solution-for-technology-asset-management/
https://nationalhighways.co.uk/our-work/digital-data-and-technology/digital-roads/</t>
  </si>
  <si>
    <t>https://digitaltwinhub.co.uk/case-study/falcon-digital-twin-integration-platform/
https://www.duality.ai/free-trial</t>
  </si>
  <si>
    <t>The creation of a large digital twin to optimize capacity, reduce congestion, and improve logistics in the transportation network. It also addresses air pollution and port delay concerns in the wake of Brexit.
This initiative is focusing on improving the transport network in Leeds, York, and Hull. By auto-generating 3D models of the cities, planners can explore strategies to enhance network capacity, reduce congestion and air pollution, optimize logistics, and address potential post-Brexit challenges at the port of Hull. If successful, the project could have global implications, demonstrating the transformative potential of digital twins in urban planning and decision-making.</t>
  </si>
  <si>
    <t>Forward Networks utilizes digital twin technology to create virtual representations of enterprise networks, offering a comprehensive view of network architecture, configurations, and traffic patterns in real-time. By accurately modeling and maintaining these digital twins, Forward Networks enables operations teams to gain valuable insights into network operations, enhancing site reliability and optimizing performance. Moreover, digital twins play a crucial role in assessing and improving the security posture of the network, providing organizations with the data needed to identify vulnerabilities and mitigate risks. Through visualization and analysis, digital twins empower operators to navigate the complexities of the network environment and inform remediation efforts, ultimately helping organizations maintain robust and secure network infrastructures.</t>
  </si>
  <si>
    <t>The digital twin of a Norwegian shelf asset will optimize asset performance and integrity management, focusing on enhancing operational efficiency, maintenance planning, and risk management.
The digital twin developed by DNV for Aker BP's NOA field offshore Norway enables remote operation and automation, supporting the low-manned processing platform concept. Additionally, DNV facilitates dialogue with Equinor, partners, and stakeholders to ensure alignment and collaboration. Lessons learned include the importance of functionality and confidence in the digital twin for enabling remote operation, with DNV-RP-A204 playing a key role in achieving this goal and ensuring alignment with CAPEX and OPEX objectives.</t>
  </si>
  <si>
    <t>Digital twin: towards a meaningful framework
https://www.arup.com/perspectives/publications/research/section/digital-twin-towards-a-meaningful-framework</t>
  </si>
  <si>
    <t>Basic representation of the spatial model and visualization of the Sirnach municipality, educating citizens and effectiviely communicate proposed building structures.
The digital twin, created through drone imaging and 3D modeling by Nomoko, served as a vital tool in the architectural planning of Sirnach municipality. Faced with spatial constraints and the need for expansion, the digital twin provided a comprehensive visualization of future building plans, enabling effective communication with citizens. By digitally merging thousands of high-resolution images into a 3D model, Nomoko facilitated season-independent representations and weather simulations, ensuring a clear and understandable depiction of proposed modifications. This approach fostered citizen participation, allowing inhabitants to comprehend the spatial model and express feedback, ultimately addressing concerns and facilitating informed decision-making in the municipality's development process.</t>
  </si>
  <si>
    <t>https://www.bable-smartcities.eu/explore/use-cases/use-case/utilize-digital-twin-technology-to-present-spatial-expansion-projects.html</t>
  </si>
  <si>
    <t>The basic idea of the Digital Twin of Sello building block is that it looks and behaves the same as real, but it is only a digital copy from energy point of view. The use case can be used for energy optimizing or Virtual Power Plant (VPP) use cases.
The digital twin developed for the Sello shopping centre serves as an online connected platform to monitor and visualize building energy and HVAC system data using a 3D BIM model. Its primary function is to predict next-day energy consumption, local energy production, and utilize the building as a heat storage system. This AI-based solution, designed to mirror the energy behavior of the physical center while maintaining its appearance, addresses challenges in scalability and data collection, ensuring daily calculations for energy predictions and optimization. Key features include online connected next-day energy forecasting, hybrid AI and simulation models for heat storage, and 3D BIM-based monitoring and fault locating for energy and HVAC systems.</t>
  </si>
  <si>
    <t>Digital Twin of a district in Switzerland using high-resolution drone images, where CAD models of the planned construction projects could be integrated. 
The digital twin developed for the municipality of Fällanden serves as a photorealistic and interactive platform to visualize planned construction projects and simulate various light and weather conditions. Created using high-resolution drone images, the digital twin allows for CAD models of new buildings to be integrated, offering a more realistic alternative to static 2D plans. Citizen participation is facilitated through the presentation of the digital twin, enabling residents to better understand proposed changes and provide feedback to project leaders.</t>
  </si>
  <si>
    <t>Network</t>
  </si>
  <si>
    <t>Water pump station</t>
  </si>
  <si>
    <t>https://assets.publishing.service.gov.uk/media/657716520467eb000d55f4d9/Digital-twin-of-an-industrial-cluster-a-proof-of-concept-on-the-Humber-Estuary.pdf</t>
  </si>
  <si>
    <t>The Humber Industrial Cluster in the UK plans for decarbonizing operations, but the water resource needs for developing any CCS and hydrogen in the Humber Estuary is threatened by existing and future pressure to the resource.The digital twin aimed at assessing the cumulative impacts of industrial activities, particularly within low carbon clusters, on the environment, with a focus on water resources. It integrates real-time sensor data and climate change projections, enabling simulations of various scenarios to understand the potential environmental consequences of industrial operations. The digital twin employs multiple software tools and visualization techniques to represent complex environmental data, such as river flow and water temperature, against industry activities like water abstraction and discharge. Through configurable simulations, it identifies thresholds where industrial activity may need adjustment to prevent environmental harm, offering insights for strategic decision-making and environmental planning.</t>
  </si>
  <si>
    <t>Microsoft Azure, Hitachi</t>
  </si>
  <si>
    <t>Utility Network</t>
  </si>
  <si>
    <t>The digital twin function implemented in the hydropower plant project in China aimed to establish a digital engineering asset management system for the entire lifecycle of hydropower assets. To overcome challenges in managing voluminous data across disciplines and organizations, the team utilized ProjectWise and Bentley's open applications to create a connected digital environment and perform collaborative 3D modeling. iTwin was then used to integrate and link all models and data into digital twins, providing visual insight into enterprise operations for digital management and maintenance of the hydropower stations. The application of Bentley software improved data collation efficiency, saved modeling time, reduced construction period, and minimized carbon emissions. Through industrial automation and digital engineering, the team established a comprehensive digital asset management and control system.</t>
  </si>
  <si>
    <t>Digital Twin of Offshore Refineries - BP and KBR</t>
  </si>
  <si>
    <t>Gulf Power, a division of NextEra Energy, has awarded a $0.05 million contract to process LiDAR data using Pointerra3D Core and Analytics. This six-week project, although modest, is expected to pave the way for further collaboration with Gulf Power. The Pointerra3D platform provides an accessible, timely, affordable, and scalable solution for quickly obtaining insights from captured LiDAR data. Following this contract and a previous $1.13 million award from NextEra Energy's Florida Power &amp; Light, further expansion of Pointerra3D’s adoption by NextEra Energy and its divisions is anticipated, potentially leading to increased annual contract value (ACV) spend by the group.</t>
  </si>
  <si>
    <t>The NSW government has developed Land iQ, a planning platform that integrates data from over 100 sources to rapidly assess site size, location, and zoning constraints, significantly reducing land assessment times from weeks or months to just minutes. This system, tested in flood response planning, replaces the need for individual database searches and outsourced consulting, streamlining the process of identifying viable development options. Developed by WSP Australia and the NSW start-up Giraffe, with high-resolution maps from Aerometrex, Land iQ is already being used by various government departments, such as Transport and Education, for efficient site assessment and planning. The digital twin aspect of Land iQ allows users to virtually test and analyze different planning scenarios, enhancing decision-making by providing immediate insights into permissible uses based on existing zoning and land conditions.</t>
  </si>
  <si>
    <t xml:space="preserve">Initial based on financial model and create template will identify the following; 
Define User requirements, development of user stories and method of calculation
Correct level of detail for geometry and data
Evaluation of appropriate data criteria, method of calculation. 
Setup data criteria and format the city Information template.
Establish the based financial model on the 2.3 km2 scope boundary.  </t>
  </si>
  <si>
    <t>The University of Glasgow's Smart Campus project aims to create a digitally-enabled university environment that enhances student experience, fosters innovation, supports health and well-being, and promotes sustainability. The project involves developing advanced digital infrastructure and integrating over 100 data systems to create a connected, adaptable, and future-proof campus. The digital twin aspect of the project involves a virtual representation of the university that supports scenario planning, streamlines processes, enhances resource utilization, and improves overall campus management by providing real-time data and predictive analytics.</t>
  </si>
  <si>
    <t>Coventry University’s Institute for Advanced Manufacturing and Engineering (AME) has relaunched with a £6 million expansion, adding nearly 2,000 square meters of space equipped with state-of-the-art laser welders, six new laboratories, a robotic testing area, and digital twin capabilities. The project, which originated in collaboration with Unipart Manufacturing in 2014, aims to bridge the skills and R&amp;D gap between academia and industry, fostering innovative teaching and research. 
This expansion, backed by substantial investment, adds state-of-the-art facilities including a digital twin pilot environment. The Digital Twin technology enables real-time virtual simulations of manufacturing processes and systems, enhancing precision and efficiency in production. By integrating artificial intelligence and virtual reality, AME aims to revolutionize manufacturing practices, supporting the UK's journey towards a clean, sustainable, and digital future.</t>
  </si>
  <si>
    <t>Manufacturing line</t>
  </si>
  <si>
    <t>BRIDG</t>
  </si>
  <si>
    <t>The Air Force Research Laboratory (AFRL) has awarded BRIDG a $7.5 million contract to develop a secure digital twin for semiconductor technology, aimed at validating the integrity of chips and assemblies. This initiative, part of BRIDG's broader efforts in semiconductor manufacturing R&amp;D, will employ smart manufacturing and Industry 4.0 strategies to enhance security, quality, and efficiency in microelectronics production. The digital twin technology will collect and analyze data throughout the design and manufacturing processes, addressing challenges such as malicious function insertion and intellectual property theft, and is integral to the development of advanced technologies like 5G, IoT, and AI.</t>
  </si>
  <si>
    <t>The Digital Twin will be used to expand the semiconductor manufacturing potential of NeoCity, a 5-acre technology district in Kissimmee. It will establish a hub for semiconductor reshoring, benefitting aerospace, engineering, healthcare and other industries nationally. Through the Center for NeoVation’s digital twin, UCF will replicate its production line, increasing microchip reliability and productivity, lowering maintenance costs, reducing risk, creating new business, improving supply and delivery chain efficiency, and enabling cross-discipline collaboration to foster innovation.</t>
  </si>
  <si>
    <t>The project, led by Amatrol in partnership with Texas A&amp;M Engineering Experiment Station, aims to address the shortage of skilled workers in Smart Manufacturing by developing a scalable workforce development model. This model will incorporate flexible, low-cost VR and digital twin technologies to create effective teaching tools and assessments. The digital twin will simulate real-world manufacturing environments, providing hands-on training experiences without the high costs associated with traditional labs. The goal is to expand Smart Manufacturing training programs nationwide, enhancing the skills of both incumbent and new workers to meet industry demands.</t>
  </si>
  <si>
    <t>The collaboration between the Philharmonie de Paris and Dassault Systèmes focuses on preparing safe conditions for the return of audiences and orchestras to the Pierre Boulez Symphonic Hall by leveraging Dassault Systèmes' expertise in airflow and particle dispersal simulations. Dassault Systèmes created a highly accurate 3D digital twin of the hall to simulate air movement and assess the effectiveness of public health measures. Technologies used include 3D modeling, high-precision data, and airflow simulation. The digital twin helps understand how air flows within the hall, revealing that the unique individual ventilation system under each seat directs airflows in a manner that minimizes lateral movement and potential contamination. The simulations demonstrate that wearing masks and reducing the ventilation regime can significantly reduce the dispersal of particles, thereby enhancing safety for both the audience and the orchestra.</t>
  </si>
  <si>
    <t>The New Hospital of Orléans (NHO) project aimed to establish a comprehensive Business Management System (BMS) for effective control of the hospital's infrastructure operations, including technical installations and environmental compliance, while reducing operational costs. The project faced challenges such as ensuring a maximum five-second response time across the site, integrating diverse hospital equipment via a multiprotocol solution, and creating an ergonomic and user-friendly system. The solution implemented included the AVEVA System Platform, AVEVA™ InTouch HMI, and AVEVA™ Historian, providing real-time information access, energy optimization, fault detection, and streamlined management of over 80,000 data points. The AVEVA System Platform served as an open, scalable supervisory control system, facilitating efficient data exchange and integration across departments and locations, ultimately resulting in sustainable operations, patient comfort, energy efficiency, and reduced costs for the New Hospital of Orléans.</t>
  </si>
  <si>
    <t>The collaboration between Saint-Louis Hospital and Dassault Systèmes involved a project to study air flow simulations in the hospital's dialysis department, focusing on preventing the transmission of viruses among immunocompromised patients. This initiative utilized Dassault Systèmes' Virtual Twin as a Service approach to create a virtual twin of the dialysis unit. The virtual twin was developed using building blueprints and 3D scans of the room, incorporating technologies such as augmented reality and SIMULIA Fluids solutions on the 3DEXPERIENCE platform. The project aimed to identify concentrations of airborne particles and improve ventilation within the dialysis department to reduce the risk of virus transmission. The findings from the airflow simulations were used to raise awareness among health professionals and implement proactive measures to enhance patient safety and infection control in the hospital setting.</t>
  </si>
  <si>
    <t>Avidicare AB, a research-based medical technology company, developed an innovative air ventilation system called Opragon to manage and reduce airborne bacteria and virus contamination in hospital rooms, primarily to prevent surgical site infections (SSI) during sensitive surgeries. The system combines classic mixed ventilation with a unidirectional flow using temperature-controlled airflow (TcAF) technology. This approach ensures a superior level of air purity throughout the operating room, with slightly cooled air around the operating table and external "air showers" regulating the room's temperature. Avidicare used SIMULIA's PowerFLOW computational fluid dynamics (CFD) solution to model virtual twins of hospital rooms and simulate droplet nuclei movement, aiding in optimizing airflow to reduce infection risks. PowerFLOW enables Avidicare to test different designs and airflow scenarios digitally, reducing product development time and costs significantly.</t>
  </si>
  <si>
    <t>Arup is developing a comprehensive Asset Management Service for an R&amp;D facility in the UK's leading biomedical hub, aimed at supporting world-class research while meeting sustainability targets. The project involves creating interconnected digital twins for the entire campus, integrating static and dynamic asset data sources for advanced analytics and predictive modeling. This digital twin system, employing technologies like machine learning for HVAC, risk prediction, and augmented reality for maintenance, will enable real-time responses and predictions within the campus ecosystem. It's designed to enhance safety, customer service, sustainability, and service delivery across various areas like lifecycle planning, maintenance, energy optimization, scientific services, and facility monitoring. Arup's approach includes defining a high-level design based on capability blocks, ensuring a clear roadmap for the final digital twin infrastructure. They are also expanding the project to consult on additional capacities like soft services, contributing to a broader R&amp;D-wide digital twin infrastructure.</t>
  </si>
  <si>
    <t xml:space="preserve">Fujitsu's collaboration with Baptist Health South Florida has led to the development of an innovative solution aimed at transforming operating room scheduling. The core of this solution lies in its digital twin, the Surgical Capacity Optimization system. This system utilizes Fujitsu's Digital Annealer technology, which is a unique quantum-inspired computing technology designed for solving complex optimization problems. The digital twin works as a sophisticated decision support assistant, providing highly tailored recommendations to improve block time allocation in operating room schedules. It also includes a generative block scheduling wizard for what-if? analysis, allowing perioperative executives to evaluate scheduling options with unprecedented accuracy. </t>
  </si>
  <si>
    <t>Hospital</t>
  </si>
  <si>
    <t>Healthcare Trust of America (HTA) leverages Matterport's technology to create immersive 3D digital twins of its medical real estate properties for virtual tours. This approach enables prospective tenants and internal management teams to identify suitable properties in days rather than weeks, reducing the need for travel and site visits. HTA's adoption of Matterport has streamlined leasing and renovation processes, resulting in higher-quality listings that drive increased online engagement. The technology used includes Matterport Pro2 cameras and Matterport Capture Services, allowing for efficient creation and sharing of detailed property representations..</t>
  </si>
  <si>
    <t xml:space="preserve">Create a digital twin of BT’s network infrastructure modelling various digital footprints, presenting advanced visualisations to support real-time monitoring, asset and building management, training, simulation and automated network design. The use case presented here focuses on knowledge management for the on-the-job support and training of telecom engineers using digital twin simulations of key equipment </t>
  </si>
  <si>
    <t>NTT Communications, a leader in information and communication technology, implemented Beamo's digital twin technology to optimize its on-site data center field surveys and operational efficiency. The project aimed to centralize spatial data and documentation management, leveraging Beamo's capabilities for visualizing assets and streamlining reporting systems. Engineers equipped with smartphones and 360 cameras used Beamo to capture buildings and attach photos, videos, and notes, facilitating seamless sharing and collaboration. The Digital Twin aspect allowed for remote exploration and review of reports, reducing on-site survey frequencies and saving time and costs. Technologies like smartphones, 360 cameras, and the Beamo platform were instrumental in optimizing data center management processes.</t>
  </si>
  <si>
    <t>Promon Engenharia, an engineering firm, implemented AVEVA's engineering and simulation tools to evolve into a solutions provider for the entire plant lifecycle. A Digital Twin solution is implemented for their clients in order to reduce engineering hours by improving project stakeholder collaboration. This improved efficiency in plant design, operations, and maintenance by avoiding re-work and increasing IT responsiveness to technical problems. With AVEVA's solutions, seamless integration of data between simulation platforms and engineering databases created a unified platform for basic engineering, detailed engineering, plant operations, and maintenance. By leveraging AVEVA's Process Simulation and other tools, engineering efficiency improved, reducing engineering hours by 15%. The digital twin technology provided by AVEVA enabled simulation of process upsets and ensured data integration across different project areas, driving efficiency and collaboration within the industry.</t>
  </si>
  <si>
    <t>Wind turbine</t>
  </si>
  <si>
    <t>POWERCHINA utilized Bentley's 3D/4D modeling and iTwin applications to establish a collaborative digital design environment and create a full 3D substation digital twin. This integrated technology solution reduced project footprint, minimized farmland impact, and saved costs. Additionally, it enabled coordinated design and construction management, resulting in significant time savings and reduced rework. The digital twin facilitates real-time asset insight and smart substation management, setting a benchmark for digitization within the State Grid.</t>
  </si>
  <si>
    <t>The Iliad consortium, which includes 56 international partners, will develop virtual representations of the sea that will integrate and extend existing EU earth observing, modelling digital infrastructures and computing facilities to provide highly accurate predictions of future developments. Iliad will develop virtual models designed to accurately reflect changes and processes accruing at the ocean. Iliad will commercialise an interoperable, data-intensive, and cost-effective model, capitalising the explosion of new data provided by many different earth sources, modern computing infrastructure including Internet of Things, social networking, Big Data, cloud computing and more.</t>
  </si>
  <si>
    <t>Industrial Real Estate</t>
  </si>
  <si>
    <t>Updating and creation of additional 3D city models in Turkey using geospatial data based on the work that was already carried out by the Turkey Land Registry and Cadastre (TKGM) under the Amasya pilot project (Pilot of 3D City Models). The virtual model will cover a land area of 40,000 km2 in selected metropolitan municipalities across 81 provinces including residential, commercial and industrial properties. The primary objective is to improve the accuracy and accessibility of land administration and management information in Turkey. This will help identify future innovations that are in line with global best practices, effectively aiding in policymaking, formulation of technological and adiminstrative frameworks, and institutional capacity building.</t>
  </si>
  <si>
    <t>Architecture, Engineering, and Construction (AEC)</t>
  </si>
  <si>
    <t>Aldowa facade design | Customer Story - Dassault Systèmes (3ds.com)
https://www.linkedin.com/posts/dassaultsystemes_aldowa-activity-7095697908313776128-uMeb/</t>
  </si>
  <si>
    <t>Industrial Park / Cluster</t>
  </si>
  <si>
    <t>Hydropower Plant</t>
  </si>
  <si>
    <t>Oil Rig / Oil Refinery</t>
  </si>
  <si>
    <t>Historical Site</t>
  </si>
  <si>
    <t>Campus / Compound</t>
  </si>
  <si>
    <t>Beach / Ocean</t>
  </si>
  <si>
    <t>MindEarth</t>
  </si>
  <si>
    <t>Regional Digital Twin for Sumatra</t>
  </si>
  <si>
    <t>Island</t>
  </si>
  <si>
    <t>The development of a Regional Digital Twin for Sumatra, Indonesia, is aimed at improving land use and coastal planning using multispectral satellite images and artificial intelligence. This initiative, part of the ADB’s TA6672 project "Empowering DMCs to Use Multispectral Satellite Images and Artificial Intelligence for Land Use and Coastal Planning ", focuses on enhancing the capacity of Developing Member Countries (DMCs) to utilize free and open multispectral satellite data for sustainable investments and flood risk management. The Digital Twin will support planning and preparation of investments in urban and water resources sectors across Sumatra, emphasizing data interoperability among various government agencies.
The Digital Twin will visualize, navigate, and explore multiple information layers, such as validated geospatial data, 3D building footprints, terrain models, pollutant concentrations, disaster risk maps, and urban mobility indicators. It will utilize technologies for 3D visualizations, Copernicus DEM for terrain models, and various Sentinel satellite data for environmental monitoring. The platform will be developed using agile methodologies and hosted on cloud infrastructure provided by ADB or the Indonesian government, ensuring it is self-standing, well-documented, and capable of future transfer to DMCs.</t>
  </si>
  <si>
    <t>Building Infrastructure and Urban Planning</t>
  </si>
  <si>
    <t>- Estimated 7,724 families for evacuation, PHP22 million damages to crops, and PHP550 million damages to infrastructure</t>
  </si>
  <si>
    <t>- 20% reduction in build costs
- 33% reduction in overall costs
- 47-65% reduction in conflicts and rework during construction
- 44-59% increase in overall project quality
- 35-43% reduction in risk and improved predictability
- 34-40% better performing completed infrastructure
- 32 - 38% improvement in review and approval cycles</t>
  </si>
  <si>
    <t>- 20% increase in energy production
'- $100 million extra revenue</t>
  </si>
  <si>
    <t>- lowered alarm response times to five seconds
'- Operational capacity increased to 1,500 hospital alarms</t>
  </si>
  <si>
    <t>- More than 250 Digital twin's of its assets in less than a year</t>
  </si>
  <si>
    <t>- 30% increase in efficiency of employees
'- satisfaction rate of enterprises in industrial parks up to 95%</t>
  </si>
  <si>
    <t>- A predicted saving of about 10,000 hours of on-site work</t>
  </si>
  <si>
    <t>- London's Smart Mobility Living Lab (SMLL) may minimize the amount of time motorists allot to traffic by 10%, save £880 million yearly, and reduce yearly CO2 emissions by 370,00 metric tons. (Otonomo, 2021).</t>
  </si>
  <si>
    <t>- Unlocked 20 years of structural capacity for Royal Dutch Shell</t>
  </si>
  <si>
    <t>- The digital twin helps tracks more than 80,000 assets found inside and outside the airport.</t>
  </si>
  <si>
    <t>- Bentley’s iTwin Technology should help to save an estimated GBP 1 Million in the First Six Months
- It improves staffs accessibility to information by 40%</t>
  </si>
  <si>
    <t>- Increase production efficiency by 30%</t>
  </si>
  <si>
    <t>- Covering 11,000km, could only be done within the time limit of 6 months using the help from Leica Geosystems</t>
  </si>
  <si>
    <t>- Digital twin applications saved 20% in field inspection time and limited bridge closure to just four days.
- The digital twin solution will reduce constructionrisks that are expected to save MnDOT 10% to 15% in costs.</t>
  </si>
  <si>
    <t xml:space="preserve">- 4,000 service buildings
- 12,000km of railway network
- 1,800,000 trains in operation
- Estimated time to develop the BIM is 3 years
</t>
  </si>
  <si>
    <t>- 70 miles of track
- 65 bridges
- 6 tunnels</t>
  </si>
  <si>
    <t>- Increased efficiency of up to 15–20%</t>
  </si>
  <si>
    <t xml:space="preserve">- Saved $1.2million in costs to managing more than 1,000 file sheets, 5,500 hours in coordination time, and 97% of effort developing and publishing digital twins for review.
</t>
  </si>
  <si>
    <t>- Helped reduce modelling time by 60%
- Save 15% resource hours during design delivery process
- Optimized material usage, reducing bridge materials by 7% and carbon footprint by 30%</t>
  </si>
  <si>
    <t xml:space="preserve">- Saved 50% in drafting time
</t>
  </si>
  <si>
    <t>- Increase labor productivity by 20%</t>
  </si>
  <si>
    <t>BLOM Maritime, a global organization within the shipbuilding industry, utilizes AVEVA technology to enhance their laser scanning, metrology, and engineering services in the maritime sector to address challenges of handling large amounts of data with accuracy and creating detailed 3D digital visualizations of physical assets.  AVEVA E3D™ enables BLOM Maritime to integrate point cloud data and optimize their laser scanning expertise, resulting in reduced bills of material and installation times for clients. The combination of BLOM's laser scanning expertise with AVEVA E3D™ was successfully applied in projects like a hybrid exhaust gas cleaning system on a cruise ship, showcasing the global potential of their combined technology.</t>
  </si>
  <si>
    <t>Initiated by the Catalan Ministry of Culture, the Giravolt project involves the use of 3D digitization and laser scanning technology for the preservation, documentation, and promotion of Catalan cultural heritage. This project aims to make the rich and diverse historic sites in Catalonia accessible and engaging to a wider audience.</t>
  </si>
  <si>
    <t>The Project seeks to build a new railway on top of the existing railway while it remains open. Through the virtual construction platform, various stakeholders are able to efficiently make decisions, as the model removes interpretation and reduces complexity.
The digital twin in the remodelling of King's Cross Station facilitates coordination among the numerous designers, contractors, and managers involved, overcoming the challenge of working on top of an existing railway while it remains operational. The digital platform, 3D Repo, streamlines communication and collaboration by providing features like Instant Clash and 3D Diff, enabling the identification of issues and changes in the models. Moreover, 3D Repo hosts a "reality model" of the project, simplifying data for stakeholders who may not understand CAD drawings or BIM models, thus expediting decision-making processes. Additionally, the platform supports various tasks such as stakeholder engagement, engineering meetings, planning, and obtaining consents, ultimately contributing to the efficiency and success of the remodelling project.</t>
  </si>
  <si>
    <t>The digital twin of the MTR transit system serves as a comprehensive digital representation of the physical infrastructure, created through the fusion of 360° video capture and LiDAR data. This twin enables remote access to transit network data, facilitating planning, preparation, and inspection of system components. By leveraging immersive technology, MTR reduced maintenance overheads, increased staff safety, and minimized system-wide disruption. The digital twin continues to be utilized for various purposes, including staff training, simulation of work orders, and updating of data. Overall, the project showcases the transformative potential of digital twins in enhancing efficiency and accessibility across multiple business areas within the transit industry.</t>
  </si>
  <si>
    <t>Smart Mobility Living Lab (SMLL) Digital Twin</t>
  </si>
  <si>
    <t xml:space="preserve">In order to design and upgrade a 25km section Uzbekistan’s A380 highway with the aim of accommodating 25% more daily traffic, reducing travel time by 15%, and be more sustainable, ADB collaborated with ORIS to establish a digital twin to compare and validate design options.  The goal of the project was to enhance regional integration, connectivity, and cooperation while simultaneously designing a resilient sustainable road to improve road conditions and safety. 
A digital twin and visualization was created of the bridge upgrade section and was subjected to a comparative analysis on multiple scenarios using digital simulations and artificial intelligence from externally collected data. The analysis emphasized the potential for significant improvements in road design through early-stage, data-driven decisions tailored to local conditions. </t>
  </si>
  <si>
    <t>Auspat Land Survey Australia (Auspat) is utilizing Leica Geosystems' laser scanning technology, including the Leica Nova TS60 and Nova MS50 MultiStation, to enhance surveying solutions on the Melbourne's Metro Tunnel Project. The Leica ScanStation P40 survey-grade laser scanner is employed for structural work and design verification, providing high-quality point cloud data and visual heatmaps to identify deviations from design and improve project outcomes. This adoption of scanning technology has not only improved efficiency and accuracy for Auspat but has also led to increased demand for their scanning and drone services across various sectors, showcasing the value of advanced geospatial solutions in surveying projects.</t>
  </si>
  <si>
    <t>Two Ultimate Mobile Sensor Platform at Veris Australia involves enhancing the efficiency and effectiveness of mobile laser scanning (MLS) systems for large-scale spatial and survey projects. Veris have deployed the solution for projects within highly trafficked roads or freeways that are typically more challenging and time-consuming to survey using methods such as total stations, GNSS or Terrestrial Laser Scanning. The Pegasus:Two Ultimate's versatility and safety benefits have enabled Veris to deliver detailed point clouds and imagery for road and rail projects.</t>
  </si>
  <si>
    <t>Digital Twin of Multiple Infrastructure Assets (primarily rail) - Innovation and BIM methodology for Adif networks</t>
  </si>
  <si>
    <t>Arup has been awarded by Adif to develop a BIM-based methodology for inventory and technical inspections of 4,000 service buildings across 12,000km of railway network, serving 1,800,000 trains in operation. Over three years, Arup will integrate leading-edge BIM technology, aligning project information with maintenance processes for comprehensive asset management that allow for the company to check on 1 system for real-time faults that require attention. This project is a pivotal step in Adif's digital twin strategy, enhancing predictive maintenance, data availability, safety, reliability, and efficiency across the rail network.</t>
  </si>
  <si>
    <t>The Transpennine Route Upgrade (TRU) is a multi-billion-pound programme aimed at improving rail travel across Manchester, Stalybridge, Huddersfield, Leeds, and York. Led by the TRU West Alliance, including Network Rail, Amey with Siemens, BAM, and Arup, the programme focuses on increasing capacity, reducing journey times, and enhancing safety and comfort for passengers. With over 1,000 people employed and engaged on the project, TRU benefits communities by providing more reliable and sustainable travel options, improving social mobility, and creating career opportunities. Arup's digital approach, including tools like the Rail Signalling Visualisation Tool (RSVT), is integral to achieving safety, performance, and environmental goals while transforming rail travel in the North. The project involves virtually mapping out complex interfaces including electrification, signalling, stations, tunnels, civil structures, electrical and track improvements over 12 stations between Machester and Leeds. The tool would accurately simulate both system behavior and real-time events to minimize safety issues. The key goals of the project was to reduce design and build costs, enhance the speed of trains and train drivers through the advanced 3D model.</t>
  </si>
  <si>
    <t>The Johor Bahru–Singapore Rapid Transit System (RTS) is a cross-border rail project connecting Johor Bahru in Malaysia with Woodlands, Singapore, aimed at easing traffic congestion and providing greener transportation for around 10,000 passengers per hour. AECOM, facing challenges on this bi-national rail project, adopted a digital twin approach using Bentley’s integrated digital modeling and analysis applications. The digital twin is used to optimize planning, design, and construction by establishing a connected data environment through ProjectWise and creating a reality mesh from drone-captured images. This solution provided an accurate, holistic view of the project, ensured structural integrity, and reduced rework and drafting time by 50%.</t>
  </si>
  <si>
    <t>https://www.bentley.com/events/going-digital-awards/finalists/
https://seac.tradelinkmedia.biz/publications/7/news/4918
https://de.bentley.com/wp-content/uploads/ebook-ausrailplus-en-lr.pdf</t>
  </si>
  <si>
    <t>Train</t>
  </si>
  <si>
    <t>The virtual high-speed and commuter train test project by Siemens Mobility Division utilizes a fully functional digital twin of a train to reduce testing costs and risks. This digital twin is used to simulate complete train functionality, including control, traction, and brake systems, allowing for extensive testing and validation without the need for physical trains. Developed using NI hardware, TestStand, VeriStand, and LabVIEW FPGA Module, the digital twin integrates real devices and simulated controllers, providing a realistic and detailed replica of the train's electrical and functional systems. This approach has resulted in significant cost savings, reducing testing expenses by $1 million to $8 million per project and allowing for the rapid creation and testing of new train variants.</t>
  </si>
  <si>
    <t>- Reduced costs by $1million - $8 million per project
- The system lead to a 100X cost reduction compared to an iron train
- The system lets them create a new train variant and start testing in less than two hours</t>
  </si>
  <si>
    <t>Digital Twin of a Commuter Train - Reducing Risk and Cost With a Virtual Train</t>
  </si>
  <si>
    <t>AlmavivA is helping Italy's national train system modernize by developing a digital twin that leverages cloud computing, IoT, AI, and other data technologies to improve service and safety. This digital twin models over 10,000 miles of track and infrastructure, using sensors, cameras, GPS, and advanced learning algorithms to create an interactive 3D replica of the railway system. It enables predictive maintenance, optimizes operations, and allows remote visualization and management of railway assets. Key technologies used include Nutanix software, ArcGIS for 3D visualization, Oracle DB, Linux and Windows application servers, and Nutanix Files for data management.</t>
  </si>
  <si>
    <t>The HS2 project, the largest infrastructure project in Europe, involves creating a "digital twin" of the new high-speed railway. This digital twin is a realistic digital replica of the HS2 network, assets, and rolling stock, allowing for comprehensive testing and simulation of all aspects of the railway before physical implementation. The digital twin helps minimize risks by enabling virtual scenario planning, optimizing design and maintenance, and ensuring data integrity across the project. It uses advanced technologies such as sensors, machine learning, and Building Information Modelling (BIM) to integrate massive data sets for real-time and predictive analysis. This approach aims to enhance productivity, reduce costs, and improve overall operational efficiency and safety.
D&amp;B: Virtual railway aggregating information through 2D/3D visualization during design and construction for easy information management.
O&amp;M: Sensor data from railway transmitted via 5G to control center with a 3D digital replica of the HS2 rail line. VR tech used for virtual maintenance and observation of the data before sending out physical teams.</t>
  </si>
  <si>
    <t>Mass Rapid Transit Corporation (MRT Corp) in Malaysia began implementing digital twins for their transit projects. The digital twin was used for the Sungai Buloh-Serdang-Putrajaya (SSP) Line, improving time and cost certainty through multidiscipline BIM workflows. This digital twin helps create and visualize digital assets, check their status, perform analyses, and optimize performance. Technologies used include Bentley's AssetWise and iModels, enabling comprehensive asset data management and compliance with UK Level 2 BIM maturity standards. The digital twin enhances asset information management, improving data quality and decision-making, ultimately reducing the whole life cost of the railway.</t>
  </si>
  <si>
    <t>DIGITAL TWIN USE-CASE LIBRARY</t>
  </si>
  <si>
    <t>The Maharashtra Metro Rail Corporation Ltd's Nagpur Metro project implemented a digital twin to eliminate information loss over the project's lifecycle, potentially saving $222 million over 25 years. The digital twin integrates a 23-digit asset code system linking 3D models from Bentley BIM tools with SAP financial management to track assets from design to maintenance. It is used for optimizing asset management by recording and accessing the location of each asset, leveraging British PAS 1192 guidelines and QR codes for tracking versions of drawings. Technologies used include Bentley’s BIM tools, iModels, and geospatially-enabled products for geocoordination. This approach is expected to significantly reduce operating costs, manpower requirements, and increase asset reliability and availability.</t>
  </si>
  <si>
    <t>Alstom, a leader in transportation, partnered with SimPlan AG to develop a digital decision support system for train fleet maintenance management as part of the EU OPTIMISED project. The digital twin created is a virtual replica of Alstom's Pendolino train fleet operations on the West Coast Main Line in the UK, designed to optimize maintenance scheduling and resource allocation. It uses daily operational updates to accurately represent real-time system operations, enabling the identification of bottlenecks and cost-effective maintenance strategies. The digital twin was developed using AnyLogic transport simulation and planning software, employing an agent-based modeling approach to integrate data from various sources like Excel and CSV files. This tool enhances decision-making, scenario planning, and predictive maintenance, ultimately reducing unnecessary maintenance expenses and improving system efficiency.</t>
  </si>
  <si>
    <t>CReDo is a pioneering climate change adaptation digital twin project that looks specifically at the impact of flooding on energy, water and telecoms networks. CReDo's digital twin platform, developed in collaboration with partners like Fathom, addresses challenges in climate change adaptation and infrastructure resilience. By leveraging Fathom's flood-risk intelligence, CReDo can model and predict the impact of climate on assets, as well as understand cascading effects of asset failure. The integration of Fathom's data into CReDo's platform enables accurate simulation and prototyping, supporting critical decision-making across sectors. Unexpectedly, the prototype aided successful funding applications and demonstrated scalability.</t>
  </si>
  <si>
    <t xml:space="preserve">The digital twin aimed to streamline the asset commissioning process. By adopting a digital twin approach, they sought to gain certainty during commissioning, mitigate risks, and shorten the program duration. Using their digital solutions platform, Moata, integrated with industry-leading wastewater simulation software Biowin, they created a real-time model to provide insights into plant operation. This approach allowed for predictive and virtual simulations of operating conditions, optimizing performance, reducing energy use, and cutting chemical consumption. Ultimately, the digital twin enabled a shift from reactive to proactive decision-making, marking a significant advancement in asset management practices. </t>
  </si>
  <si>
    <t>Visualizing data of Cambridge city (satellite, GIS, environmental, etc.) on a singlular platform to address challenges in local policymaking by providing a digital twin platform that supports strategic planning, data integration, and stakeholder engagement for sustainable urban development.
The Cambridge City-scale Digital Twin (CDT) project addresses various challenges in local policymaking by adopting a socio-technical perspective. It aims to break down professional/organizational silos, improve policy analysis tools, enhance stakeholder engagement, and overcome institutional and technical difficulties in data sharing. The integration of data and technology involves adopting common data standards, integrating various data sources, and selecting technology based on specific policy questions. The project employs user interfaces tailored to different user backgrounds and conducts extensive stakeholder engagement to convey model outputs. Outcomes include scenario testing, policy insights, and understanding car travel demand. Unexpected benefits include insights into data collection challenges and the need for a challenge-led approach.</t>
  </si>
  <si>
    <t>The Colouring Cities Research Programme (CCRP) aims to provide comprehensive spatial data on building stocks to improve quality, efficiency, sustainability, and resilience of urban areas. It develops open-source platforms managed by academia, offering standardized microspatial data on buildings at a local and global scale. The digital twin in CCRP is used for understanding the impact of buildings on urban operations and performance, including social, cultural, economic, and environmental aspects. It integrates data from diverse sources using computational approaches, crowdsourcing, and live streaming of official datasets. Technologies used include web-based open data visualization platforms, computational algorithms for data generation, and integration of 3D static and dynamic models for digital twinning. Built to address the lack of detailed and accessible data on the building stock of UK cities, particularly at the micro-scale and enable better decision-making, particularly in relation to housing strategy, reducing wastage, optimizing local area operation, developing resilience, and promoting retrofit and reuse.</t>
  </si>
  <si>
    <t>https://www.adb.org/sites/default/files/publication/914461/greener-resilient-transport-infrastructure-uzbekistan.pdf</t>
  </si>
  <si>
    <t>https://open-space.io/
https://www.globalrailwayreview.com/news/99112/openspace-adapt-real-time-passenger-movement-system-covid-19/
https://www.rssb.co.uk/about-rssb/insights-and-news/blogs/real-time-digital-twin-of-st-pancras-station-and-journey-to-create-an-emotion-optimised-railway</t>
  </si>
  <si>
    <t>Boston's Digital Twin project by BPDA aims to visualize and analyze development impacts near Boston Common, leveraging 3D GIS technology for efficient city planning. The digital twin helps city planners understand the 3D impact of developments on Boston Common, making the design review process faster and more agile. Technologies like GIS software and Esri professional services were used to develop the accurate 3D model, enabling shadow analysis and evaluation of new zoning and development impacts. The digital twin is utilized for collaborative project reviews, quantitative and qualitative analyses of shadows cast by new buildings, and visualizing impacts on various areas of the city, including important landmarks like Boston Common and Public Gardens. BPDA plans to make the smart 3D model widely accessible for various decision-making tasks and future urban planning endeavors.</t>
  </si>
  <si>
    <t>NASA's Langley Research Center utilized digital twin technology to map and model its entire 764-acre campus, including over 200 facilities and 40 wind tunnels. The digital twin serves various purposes, from guiding space allocation and reducing costs to enhancing safety and security. Technologies such as GIS, laser scanning, Building Information Modeling (BIM) software, and 3D modeling were used to develop the digital twin. The twin is used for tasks like space management, real property management, flood impact analysis, emergency response planning, and optimizing maintenance and operations across the center. Langley's digital twin has become a crucial tool in decision-making, facility management, and hazard mitigation, extending its impact beyond the center to other NASA facilities and partner organizations.</t>
  </si>
  <si>
    <t>https://drive.google.com/drive/folders/1KYj66o7Qo2GKuL2T4Q0-Pq7V1aVEyZT9 
https://www.mottmac.com/digital/article/65488/safeswim-takes-another-international-award 
https://safeswim.org.nz/</t>
  </si>
  <si>
    <t>Safeswim, developed for Auckland Council in New Zealand, is a smart solution that predicts water quality and provides real-time information on beach water quality and forecasts for swimming sites. It combines real-time monitoring of wastewater and stormwater networks with predictive models, considering factors like rainfall, tide, wind, sunlight, and sensor data. This information is freely provided to the public online and via an app, allowing beach users to make informed decisions about swimming. Safeswim's development involved managing over 8 billion data points daily and integrating them into a large-scale, predictive digital twin. This digital twin bridges the physical and virtual worlds, enabling interaction between atmospheric conditions, the wastewater/stormwater network, and the marine environment. It was developed using Mott MacDonald's digital solutions platform Moata, which facilitates end-to-end digital twins and uses data to solve infrastructure challenges.</t>
  </si>
  <si>
    <t>Digital Twin of General Infrastructure (Focus: Dams) - Pacific Consultants</t>
  </si>
  <si>
    <t>ADB Digital Twin Framework</t>
  </si>
  <si>
    <t>IDeCOM implemented the 3DEXPERIENCE platform on the cloud to modernize construction engineering and manage large-scale projects more effectively. The digital twin technology developed using this platform is used for predictive maintenance and enhancing design, simulation, and collaboration capabilities. The digital twin allows for the simulation of construction processes, structural analysis, and optimization, contributing to sustainable building practices. Technologies involved include Building Information Modeling (BIM), CATIA for design, SIMULIA for thermal and mechanical simulations, and DELMIA for simulating robotic behaviors in 3D printing. This implementation has enabled IDeCOM to streamline workflows, improve integration across disciplines, and support complex engineering projects globally.</t>
  </si>
  <si>
    <t>Digital Twin of a Water Treatment Plant - Tai Po Water Treatment Works, Hong Kong</t>
  </si>
  <si>
    <t xml:space="preserve">The water supply department of Hong Kong implemented Envirosuite's Plant Optimiser digital twin technology at the Tai Po Water Treatment Works to enhance operational efficiencies and reduce coagulant costs. The digital twin models the plant's coagulation, lime dosing, flocculation, and dissolved air flotation systems using historical and live data to predict and recommend optimal dosages. Technologies involved include Envirosuite's real-time data analytics and predictive modeling tools. The twin is using historical and real-time data to generate insights for predictive capabilities, facilitating informed-decision making. Envirosuite's Plant Optimiser interprets complex process data in real-time, forecasts treatment plant performance, and offers advice for maintaining compliance and enhancing efficiency. This technology helped identify a 23.3% reduction in alum use while maintaining water quality standards. The project, initiated in 2022, aims to optimize coagulant usage and improve overall plant performance. </t>
  </si>
  <si>
    <t>Digital Twin of a Commercial Building - One Taikoo Place (AI-enabled smart building)</t>
  </si>
  <si>
    <t>Digital Twin of Railway - Yokohama Loop South Line and the Musashi Kosugi Station, Japan</t>
  </si>
  <si>
    <t>Obayashi Corporation collaborated with DataMesh Corporation and TIS Corporation to implement DataMesh Director, a digital twin platform, in their construction processes. This platform combines BIM data with mixed reality (MR) technology, specifically using Microsoft HoloLens 2, iPad, iPhone, and XR glasses. It aims to improve efficiency by creating 3D construction processes that enable real-time instructions sharing and collaboration among frontline personnel. The digital twin is used to map construction processes accurately in complex sites, helping to identify problems and risks swiftly and significantly improving project efficiency. The platform's simplicity allows non-professionals to create and present 3D MR content easily, supporting various devices for communication and collaboration on construction sites. Simulation of infrastructure asset to identify structural problems and mitigate construction risks related to safety.</t>
  </si>
  <si>
    <t>Digital Twin PoC of an Industrial Cluster - Humber Estuary, the Environment Agency</t>
  </si>
  <si>
    <t>Digital Twin for Hydropower Systems - Open Platform Framework (Research effort)</t>
  </si>
  <si>
    <t>Virtual Bradford - Digital Twin of Bradford</t>
  </si>
  <si>
    <t>Extended Monaco - Digital Twin of The Principality of Monaco</t>
  </si>
  <si>
    <t>Virtual Singapore - Digital Twin of Singapore</t>
  </si>
  <si>
    <t>The digital twin solution provided by Dassault Systèmes, called Virtual Singapore, enables the visualization of Singapore's urban environment in 3D. By integrating images and data from various public agencies, along with legacy and real-time data, Virtual Singapore allows users to plan and visualize city development and evolution. 3D digital replica of Singapore built on topographical  and realtime data, used by the country for simulations and virtual tests of new urban planning solutions.  This tool supports Singapore's Smart Nation initiative by facilitating comprehensive urban planning, from emergency evacuation to enhancing urban living experiences. Helps develops solutions for optimizing logistics, governance, and operations in areas such as environmental management, disaster response, infrastructure, homeland security, and community services.</t>
  </si>
  <si>
    <t>Digital Twin for a wastewater treatment plant (Severn Trent)</t>
  </si>
  <si>
    <t>Note: N/A = Not Available</t>
  </si>
  <si>
    <t>Enabling Technologies (Indicative)</t>
  </si>
  <si>
    <t>Value-add Benefits (Indicative)</t>
  </si>
  <si>
    <t>https://www.aras.com/community/b/english/posts/nuscale-is-powering-the-future-with-aras
https://www.aras.com/en/resources/all/cs-nuscale-powering-future-plm</t>
  </si>
  <si>
    <t>Metrics by Value-Added Benefits (%, Indicative assignment)</t>
  </si>
  <si>
    <t>Date:</t>
  </si>
  <si>
    <t>Purpose:</t>
  </si>
  <si>
    <t>Disclaimer:</t>
  </si>
  <si>
    <t>Limitations:</t>
  </si>
  <si>
    <t>Methodology:</t>
  </si>
  <si>
    <t>Tygron</t>
  </si>
  <si>
    <t>The Digital Twin Terneuzen project aims to enhance the climate resilience of the Schilderswijk neighborhood in Terneuzen, which is prone to severe flooding due to its lower elevation and extreme precipitation events. The municipality collaborated with engineering firm BOOT to design and test climate adaptation measures using the Tygron Platform, a tool for integrating large data sets and calculation models, with analysis of several GIS data, geohydrological scanning, and more. The digital twin was employed to ensure the new plans met the stringent climate adaptation requirements of Label-B, involving the addition of green infrastructure like extra trees and water-storing facilities. The project's outcomes include a detailed Action Plan for 2024-2030, aiming to create a climate-robust district by 2030 and serving as a model for other municipalities.</t>
  </si>
  <si>
    <t>https://www.tygron.com/nl/blog/2024/04/24/digital-twin-gemeente-terneuzen-biedt-handelingsperspectief-in-klimaatadaptatie-van-de-schilderswijk/
https://www.buroboot.nl/project/klimaatrobuust-maken-van-de-schilderswijk-in-terneuzen/</t>
  </si>
  <si>
    <t>Tygron, TAUW, Esri</t>
  </si>
  <si>
    <t>The Digital Twin Deventer project by TAUW involves multiple partners working on the 'De Kien' campus, a hub for technological advancements. This digital twin comprises interconnected products that facilitate data exchange, making it easier for urban planners, climate consultants, and students to develop heat stress plans. TAUW created the digital twin by linking Esri and Tygron applications through FME, allowing users to draw objects, upload urban plans, and calculate parameters like physiological equivalent temperature (PET) and shade. ArcGIS Online supports visualization, drawing, and database storage, with synchronized and updated data shared live by Tygron. The project aims to expand these capabilities to other domains, including water, biodiversity, and underground planning, ensuring an integrated approach to urban challenges.</t>
  </si>
  <si>
    <t>https://www.tygron.com/en/blog/2023/06/08/digital-twin-deventer-by-tauw/</t>
  </si>
  <si>
    <t>The City of Rotterdam is using a digital twin to model bat networks as part of its broader effort to balance housing development with nature conservation and biodiversity. Developed by Tygron in collaboration with city ecologists, this model maps bat flight paths, roosting sites, and foraging areas. Flight paths were determined using data on tree locations, heights, and light intensity, while potential roosting sites were identified using building characteristics from a digital cadastral map. Foraging sites were identified based on insect-rich green spaces. The interconnected data from various sources, including ArcGIS Online and 3D Rotterdam, allows for dynamic analysis and visualization, supporting integral urban planning that accommodates both development and ecological needs.</t>
  </si>
  <si>
    <t>Digital Twin of Bat Networks in Rotterdam</t>
  </si>
  <si>
    <t>https://www.tygron.com/en/blog/2023/03/01/modelling-the-flying-routes-of-bats-in-a-digital-twin/</t>
  </si>
  <si>
    <t>Tygron's Hyper-resolution Flooding of the Bommelerwaard project uses Massively Parallel GPU technology to simulate flooding at high resolutions (&lt;=1x1m grid). This experiment involved selecting the Bommelerwaard area and automatically loading public open data sources. CityJSON data from Delft University was integrated for detailed 3D modeling. The platform supports modular compilation to optimize execution and reduce data flow between CPU and GPU clusters. Features like Combo Language allowed for rapid calculations, and hydraulic object verification ensured accurate water flow modeling. The project successfully simulated flooding and mortality using the SSM2017 method, demonstrating the platform's capabilities in both urban and rural environments.</t>
  </si>
  <si>
    <t>https://www.tygron.com/en/blog/2021/05/20/hyper-resolution-flooding-of-the-bommelerwaard/</t>
  </si>
  <si>
    <t>Digital Twin Prototype of the Hague - Nitrogen Deposits in Natura 2000</t>
  </si>
  <si>
    <t>The Mapping Nitrogen Deposition project in the Tygron Platform, commissioned by the municipality of The Hague, aims to test and assess nitrogen deposition on Natura 2000 sites using the Aerius Calculator. This digital twin incorporates a 3D city model of The Hague, enriched with open data and linked to dynamic traffic models. The platform allows project inspectors to input plan characteristics, calculate NOx emissions, and predict traffic increases. The data is sent to Aerius, and the results are displayed as map layers within the platform. Technologies involved include BIM models, the Aerius Calculator, and dynamic traffic models, providing a comprehensive tool for environmental impact assessment.</t>
  </si>
  <si>
    <t>https://www.tygron.com/nl/blog/2020/11/30/stikstofdepositie-in-kaart-in-het-tygron-platform/</t>
  </si>
  <si>
    <t>Digital Twin of District - Amersfoort Station Quarter</t>
  </si>
  <si>
    <t xml:space="preserve">The Climate-adaptive design of the Amersfoort station area uses a digital twin to address increasing heat and heavier rainfall, aiming to maintain accessibility and livability. As part of the EU SCOREwater project, this initiative involves stakeholders like the municipality of Amersfoort, the Vallei en Veluwe water board, and Tygron, leveraging big data and smart algorithms. The digital twin integrates geographical information to simulate and visualize in 3D scenarios such as T=100 showers and extreme heat, testing designs against criteria like a 10-meter accessible path during floods, a 10°C drop in PET to reduce heat stress, and achieving a 50% greenery-to-pavement ratio. The Digital Twin was developed on the basis of geographic information available on the site, buildings, and land use data. Technologies include Tygron's water and heat stress modules to evaluate the station area's climate adaptivity.
</t>
  </si>
  <si>
    <t>Asset Size</t>
  </si>
  <si>
    <t>Lifecycle</t>
  </si>
  <si>
    <t>Sub-Sector</t>
  </si>
  <si>
    <t>The Penang Smart Mobility Micro-Simulation Model Development Project (Pilot) of the ASEAN Australia Smart Cities Trust Fund (AASCTF) in Georgetown, Penang, aims to provide an efficient tool for assessing transportation policies using a calibrated VISSIM micro-simulation model. This model will facilitate the evaluation of developer plans, improve the implementation and enforcement of transportation policies, and test various transportation designs and policies. Employing this model will aid Penang in efficiently developing and implementing upcoming transport policies, projects and smart mobility strategies. This model aims to evaluate future mobility interventions like public transport enhancements, traffic improvements, pedestrianization, and more.  
Key success factors include structured modeling for easy testing, comprehensive documentation, stakeholder consultations, and high-quality 3D visualizations. The project involves collaboration between Ramboll, the Asian Development Bank (ADB), Digital Penang (the State's agency tasked to lead digitalization efforts across the State Government), and MBPP (City Council of Penang Island), and includes deliverables like model handover, documentation, and VISSIM training for local planners to enhance smart mobility strategies. Implementation took from May 2021 to May 2024</t>
  </si>
  <si>
    <t>https://events.development.asia/system/files/materials/2022/10/202210-penang-smart-mobility-micro-simulation-model-development.pdf
https://events.development.asia/system/files/materials/2022/03/202203-penang-smart-mobility-micro-simulation-model-development-survey-report.pdf
https://events.development.asia/system/files/materials/2024/04/202404-penang-smart-mobility-micro-simulation-model-development-final-report.pdf
https://www.ramboll.com/en-apac/projects/government-and-public/penang-smart-mobility-micro-simulation-model-development</t>
  </si>
  <si>
    <t>https://www.spatial.nsw.gov.au/digital_twin
https://www.computerweekly.com/news/252510492/Australias-NSW-to-build-A40m-digital-twin
https://www.innovationaus.com/nsw-to-build-digital-twin-features/</t>
  </si>
  <si>
    <t>New South Wales (NSW) is developing a Spatial Digital Twin (SDT) to create a 4D virtual representation of the state's buildings, utilities, terrain, and property boundaries, with assistance from CSIRO’s Data61 since 2018. This project, part of the Live.NSW program, aims to support life decisions such as determining optimal living locations based on factors like school catchments. The SDT utilizes advanced spatial technology to provide a real-time, authoritative single source of spatial data across government. It incorporates products like SDT Explorer for visualization, SDT Stories for spatial narratives, and the SDT Data Portal for data sharing and integration, leveraging technologies including 3D modeling, data visualization, and real-time data processing. The Digital Twin brings together data sources from across government including spatial, natural resources and planning, and integrates it with real-time feeds from sensors to provide insights for planners, designers and decision-makers across industry and government. The development involves significant investment, with future funding needs to ensure full implementation by 2026.</t>
  </si>
  <si>
    <t>Total Investment (Unit: US$k)</t>
  </si>
  <si>
    <t>The Program to Accelerate Agrarian Reform (One Map Project) in Indonesia, supported by the World Bank and the Global Smart City Partnership Program (GSCP), aims to develop a 3D cadaster mapping system and geospatial solutions using a digital twin for smart land and infrastructure management. The digital twin provides a virtual representation of urban objects to facilitate dynamic analysis under real-world conditions, aiding in the management of property rights, restrictions, and responsibilities in three-dimensional space. This project addresses the limitations of existing two-dimensional cadastral maps, enhancing the recording and transacting of rights in multi-level properties. Technologies involved include advanced geospatial solutions, 3D modeling, and comprehensive system architecture, leveraging international benchmarking and public-private partnership models for development. The pilot phase in Jakarta aims to demonstrate these capabilities, with the long-term goal of supporting integrated land and geospatial information systems across Indonesia.</t>
  </si>
  <si>
    <t>General Electric</t>
  </si>
  <si>
    <t>KEPCO E&amp;C, KETEP</t>
  </si>
  <si>
    <t>Digital Twin of Cities in Turkey for green and sustainable development of land infrastructure - World Bank</t>
  </si>
  <si>
    <t xml:space="preserve">Template Digital Twin Urban Development </t>
  </si>
  <si>
    <t>Urban planning is becoming increasingly complex due to high housing demand and the need for healthy living environments. The main challenge is integrating and visualizing all data and simulation models holistically for informed decision-making at every project stage.
This project aims to develop a reusable Digital Twin technology template for various locations. It integrates, simulates, and presents all necessary site data, recalculating the environmental impact of urban development plans and assessing climate, nature, and biodiversity factors.
Heijmans, a company in property development and construction, uses this methodology for better planning, simulation, and monitoring of urban projects</t>
  </si>
  <si>
    <t>The average planning process is 6 years. The Digital Twin is designed to streamline this planning process. Research conducted by the company Facton, commissioned by the Dutch Ministry of Internal Affairs, states the following metrics:
    Reduces the planning process from 6 to 2 years.
    Requires 50% fewer resources from the government.
    Requires 30% fewer resources from the project developer.
    Requires 20% fewer resources from consulting firms.
    A very important bonus of the shortened process is that external conditions (such as market situation, legislation, and political climate) are less volatile. This significantly increases the success rate of projects.</t>
  </si>
  <si>
    <t>https://www.tygron.com/en/blog/2024/06/14/scalable-digital-twin-technology-for-urban-development/</t>
  </si>
  <si>
    <t>500k - 1M</t>
  </si>
  <si>
    <t>Digital Twin for Climate Resiliency city of Terneuzen, the Netherlands</t>
  </si>
  <si>
    <t>Tygron, BOOT Engineers</t>
  </si>
  <si>
    <t>Digital Twin for City Planning for the City of Deventer, the Netherlands</t>
  </si>
  <si>
    <t>Digital Twin of Flooding Simulations at Hyper Resolution - Bommelerwaard</t>
  </si>
  <si>
    <t>Digital Twin of Dam Failure Kakhovka dam Ukraine</t>
  </si>
  <si>
    <t>In June 2023, the Kakhovka Dam in Ukraine failed, a crisis of unprecedented scale that demanded an immediate response to its devastating flood impacts. In the hours and days after the catastrophic Kakhovka Dam break, a specialized team of experts from Arcadis and Tygron built a Digital Twin of the dam, its catchment area, and the flood to gain better insights into the disaster. The Digital Twin, constructed using Tygron’s advanced modeling technology, allowed experts on the ground to anticipate the course of the flooding and take proactive measures to mitigate its impact. Using the hydrodynamic model, the arrival times, flow velocities, and intensities of the floodwater could be accurately simulated for specific areas.
The Digital Twin techniques represented a significant departure from traditional flood risk management methods, underscoring how real-time modeling technologies significantly aided emergency responders by providing timely and accurate flood impact information.</t>
  </si>
  <si>
    <t xml:space="preserve">https://www.tygron.com/en/blog/2023/06/09/khakhova-dam-break-simulation/
</t>
  </si>
  <si>
    <t>https://www.tygron.com/en/blog/2020/06/15/climate-adaptive-design-of-the-amersfoort-station-area-how-a-digital-twin-can-help/</t>
  </si>
  <si>
    <t>Digital Twin of Manufacturing Facility - INVISTA</t>
  </si>
  <si>
    <t>Amazon Web Services, Matterport</t>
  </si>
  <si>
    <t>INVISTA, a global producer of chemical intermediates, polymers, and fibers, implemented a digital twin solution to transform its operations using Matterport and AWS IoT TwinMaker. This digital twin serves as a virtual replica of INVISTA's manufacturing facilities, enabling detailed 3D visualizations and the integration of real-time data from IoT sensors, video feeds, and enterprise applications. Technically, the digital twin allows for remote monitoring, predictive maintenance, and enhanced training, preserving institutional knowledge and improving operational efficiency. Developed using AWS services like Amazon EC2 and Amazon ECS, this solution seamlessly integrates various data sources, providing near-real-time insights and facilitating remote collaboration. The technology enhances operational efficiency, safety, and sustainability, setting a new industry standard in manufacturing.</t>
  </si>
  <si>
    <t>Digital Twin of a UK-Wide Telecom Network - Vodafone</t>
  </si>
  <si>
    <t>Amazon Web Services, Esri</t>
  </si>
  <si>
    <t xml:space="preserve">Vodafone collaborated with Esri and AWS to develop a UK-wide digital twin for its mobile network, aiming to optimize network rollout and enhance services. The digital twin, offers insights into Vodafone’s network infrastructure, including cell towers and surrounding landscapes. It began as a simple map and evolved into a comprehensive 3D model of Britain's network and environment, covering 245,000 square kilometers. Created using GIS technology and stored in the AWS cloud, the twin incorporates detailed data on signal propagation, environmental features, and network infrastructure, enhancing operational efficiencies. Technologies involved in its development include Esri’s ArcGIS Enterprise platform, AWS services, and expertise from partners such as NTT Data and ROK Technologies. The digital twin incorporates vast amounts of data, including 3D buildings and vegetation, enabling engineers to visualize parameters and assess environmental impacts quickly. Engineers utilize it for virtual site visits, signal strength modeling, and preplanning maintenance and upgrades. The twin also aids in capacity planning for new developments and contributes to Vodafone’s carbon reduction goals by minimizing physical site visits. This sophisticated tool, accessible to all Vodafone employees, continuously improves through user input, ensuring accurate and up-to-date network management. </t>
  </si>
  <si>
    <t>Digital Twin Software in Construction - Procore</t>
  </si>
  <si>
    <t>Amazon Web Services</t>
  </si>
  <si>
    <t xml:space="preserve">Procore Technologies Inc. is collaborating with Amazon Web Services (AWS) to utilize AWS IoT TwinMaker, accelerating the creation of digital twins for construction projects. The digital twin serves as a bridge between construction data and facility operations, enabling the integration of Procore's construction information into the operations phase. This integration allows project owners to incorporate real-time data sources with Procore's as-built information, streamlining operations and maintenance and facilitating lifecycle analysis of assets. AWS IoT TwinMaker simplifies the creation of digital twins by connecting to various data sources like sensors and business applications. This partnership aims to help owners reduce costs, optimize performance, and prepare for future project needs. Technologies involved include AWS IoT TwinMaker for digital twin creation and Procore's construction management software for project data integration.
</t>
  </si>
  <si>
    <t>Digital Twin of Smart Building Systems - Mircom</t>
  </si>
  <si>
    <t>Mircom, a global leader in intelligent building solutions, sought to modernize its Open Graphic Navigator (OpenGN), transitioning it from a single-site digital twin to a cloud-based platform utilizing Amazon Web Services (AWS). This move aimed to reduce infrastructure costs by 30–40% while enhancing building monitoring capabilities by 4 to 10 times. OpenGN, originally designed for fire alarm management, evolved into a comprehensive IoT software platform for various building technologies. The digital twin created is a single-site and multi-site monitoring system for smart buildings, providing a unified pane of glass for building management. It is used to monitor and manage mission-critical building technologies, such as fire detection, building automation, communication, security, and other smart technologies. Technically, the digital twin integrates 2D and 3D graphical representations of building data, leveraging GPU acceleration for high-performance processing and open-source software to reduce costs. Technologies involved include AWS Graviton2 processors, Amazon EC2, NICE DCV for remote display, and various open-source tools such as Ubuntu Server and MySQL Community Server. This transition not only improved operational efficiency but also positioned Mircom to expand its customer base and realize its vision of creating safer, smarter buildings.</t>
  </si>
  <si>
    <t>Digital Twin of a Stadium - Sydney Football Stadium, John Holland</t>
  </si>
  <si>
    <t>John Holland, a prominent contractor in infrastructure, utilized AWS IoT TwinMaker to develop a proof of concept (PoC) digital twin, aiming to manage and interpret the vast data accumulated during asset construction. Leveraging AWS IoT TwinMaker, they crafted a digital replica of the Sydney Football Stadium, demonstrating the value of real-time analytics and unified decision-making. This involved integrating diverse data sources, including IoT sensor data and third-party systems like noise and temperature sensors, to create a comprehensive digital representation of the stadium. Through this digital twin, stakeholders could visualize, track, and understand data across the project lifecycle, facilitating regulatory compliance, operational efficiency, and stakeholder decision-making. The PoC highlighted the potential of digital twins in optimizing asset development and management, showcasing John Holland's commitment to leveraging innovative technologies for sustainable outcomes.</t>
  </si>
  <si>
    <t>Building Twin Platform - Siemens</t>
  </si>
  <si>
    <t>Digital Twin of Buildings - Carrier</t>
  </si>
  <si>
    <t>Carrier.io uses AWS IoT TwinMaker to reduce equipment downtime in commercial buildings with legacy systems and diverse equipment vendors. The primary challenge is managing thousands of assets per building, with data spread across time-series, transactional, and spatial silos. AWS IoT TwinMaker's asset modeling service creates a semantic data model that stores relationships between these assets, enabling queries across the disparate data sources. This solution connects Carrier equipment and other devices, facilitating the creation of digital applications that streamline building operations and improve efficiency.</t>
  </si>
  <si>
    <t>Digital Twin PoC Simulation of People Flow - KONE</t>
  </si>
  <si>
    <t>KONE and AWS collaborated to drive efficiency and sustainability in commercial buildings through innovative mechanisms. They addressed challenges like adaptability, situational awareness, data-to-insights gaps, and the need for holistic, real-time overviews of building data. The solutions included People Flow optimization tools such as simulations, analytics, and cognitive optimization for social sustainability. This collaboration emphasized experimentation, customer-centricity, and a culture of innovation, resulting in prototypes and scalable solutions that empower customers to innovate faster and think bigger while addressing environmental impacts and operational efficiency.</t>
  </si>
  <si>
    <t>Digital Twin of Factory - Daiwa House</t>
  </si>
  <si>
    <t>Daiwa House Industry Co., Ltd. utilized Amazon Web Services (AWS) to create a digital twin of their factory equipment, combining Digital Twin and IoT technology with 3D data from their factory. The digital twin is used for remote monitoring, advanced operation, and visualization of factory equipment, enhancing building management using AWS IoT technology. Technologies involved include AWS IoT Greengrass for data uploading from sensors, AWS Lambda for data processing, and Amazon DynamoDB for database management. This project aims to optimize facility management, reduce wiring costs, and provide cost-effective remote management through AWS serverless and managed services.</t>
  </si>
  <si>
    <t>Digital Twin of Campus - Toronto Metropolitan University</t>
  </si>
  <si>
    <t>Toronto Metropolitan University collaborated with FuseForward to create a smart campus platform on AWS, integrating data from various IoT sensors across campus buildings. This platform ingests and stores 500,000 data records daily, helping researchers optimize energy efficiency and gain better visibility into building operations. The digital twin, developed using AWS IoT TwinMaker, Amazon Kinesis Data Streams, and AWS Lambda, provides real-time monitoring and visualization of building data, enabling proactive maintenance and data-driven decision-making. Key technologies include Amazon OpenSearch Service, MySQL databases, Amazon S3, AWS Glue, and Amazon EC2 for data storage, processing, and visualization. The project aims to use the campus as a testbed for smart city technologies, integrating infrastructure data for holistic campus management.</t>
  </si>
  <si>
    <t>Digital Twin of Water System - Melbourne Water</t>
  </si>
  <si>
    <t>- A 30–40% decrease in infrastructure costs was achieved by utilizing Amazon EC2 G5g Instances, leading to significant cost savings.
- Over 90% reduction in third-party licensing costs was realized, contributing to overall cost optimization.
- Building monitoring capability increased by 4 to 10 times, enhancing operational efficiency and responsiveness.</t>
  </si>
  <si>
    <t>15% operational efficiency improved
80% near real-time pump faults prediction accuracy for the next 7days
1,200+ data points considered to send an in-advanced pump fault alert</t>
  </si>
  <si>
    <t>https://aws.amazon.com/blogs/industries/invistas-operational-transformation-with-matterport-and-aws-iot-twinmaker/</t>
  </si>
  <si>
    <t>https://aws.amazon.com/partners/success/vodafone-esri/
https://www.esri.com/about/newsroom/blog/vodafone-digital-twin/
https://www.vodafone.com/news/technology/vodafone-mobile-network-digital-twin</t>
  </si>
  <si>
    <t>https://www.procore.com/press/procore-works-with-aws-to-bring-digital-twins-to-the-construction-industry
https://www.constructiondive.com/news/amazon-procore-digital-partnership-construction-technology/627720/
https://www.ebmag.com/procore-and-aws-to-accelerate-the-creation-of-digital-twins-in-construction/</t>
  </si>
  <si>
    <t>https://aws.amazon.com/solutions/case-studies/mircom-case-study/</t>
  </si>
  <si>
    <t>https://aws.amazon.com/solutions/case-studies/john-holland-iot-twinmaker-case-study/</t>
  </si>
  <si>
    <t>https://d1.awsstatic.com/events/Summits/amer2021/maysummitonline/amer-sf-summit-2022/Delivering_business_outcomes_with_digital_twins_IOT101-R2.pdf</t>
  </si>
  <si>
    <t>https://d1.awsstatic.com/events/Summits/reinvent2023/INO106_Driving-efficiency-and-sustainability-with-AWS-innovation-mechanisms.pdf
https://aws.amazon.com/solutions/case-studies/kone-case-study/</t>
  </si>
  <si>
    <t>https://aws.amazon.com/solutions/case-studies/daiwahouse-case-study/</t>
  </si>
  <si>
    <t>https://aws.amazon.com/partners/success/toronto-metropolitan-university/</t>
  </si>
  <si>
    <t>https://d1.awsstatic.com/events/aws-re-mars-event-2022/Innovating_power_plant_operations_through_digital_twins_AUT205.pdf</t>
  </si>
  <si>
    <t>https://arq.group/north-east-water-digital-twin/</t>
  </si>
  <si>
    <t>https://www.melbournewater.com.au/about-us/what-we-do/news/melbourne-waters-digital-twin-empowers-accurate-prediction-recycled-water</t>
  </si>
  <si>
    <t>Digital Twin of Factory - Coca-Cola İçecek</t>
  </si>
  <si>
    <t>Improving Operational Performance Using AWS IoT SiteWise | Coca-Cola İçecek Case Study | AWS (amazon.com)</t>
  </si>
  <si>
    <t>- 20% saved on energy annually
- 9% saved on water annually
- 34 days of process time saved annually
- Improved environmental sustainability
- Optimized process time and cost performance</t>
  </si>
  <si>
    <t>Coca-Cola İçecek (CCI) used AWS IoT SiteWise to develop a digital twin for optimizing its Clean-in-Place (CIP) sanitation process across its 26 bottling plants, improving operational efficiency and sustainability. The digital twin allows CCI to automate shop floor processes, providing a holistic view of manufacturing operations and enabling real-time monitoring and predictive maintenance. Technically, the system collects and processes data from IoT devices using AWS IoT Greengrass and AWS IoT Analytics, and visualizes it through Grafana dashboards, supported by Amazon DynamoDB and Amazon Athena. Within 2 months of implementation and 4 months of deployment, the project achieved significant resource savings, including 20% on energy and 9% on water annually, while identifying over 30 improvement opportunities. This initiative is part of CCI’s broader digital strategy to enhance asset optimization, sustainability, and efficiency through advanced analytics and AI integration. The solution was built in 2 months.</t>
  </si>
  <si>
    <t>- 15% operational efficiency improved
- 80% near real-time pump faults prediction accuracy
- 1,200+ data points considered to send an in-advance pump fault alert</t>
  </si>
  <si>
    <t>https://aogexpo.com.au/wp-content/uploads/2024/03/Thu-1030-1200-Using-Real-Time-Data-to-Clean-the-Lake.pdf</t>
  </si>
  <si>
    <t>Digital Twin for LNG Plant - Woodside Energy</t>
  </si>
  <si>
    <t>A sensor fusion project is enhancing U.S. security and military training through the integration of digital twins, simulation, synthetic data, and machine learning. Led by the SecureAmerica Institute (SAI) in collaboration with Amentum and Unity, this project focuses on optimizing sensor placement and utility in manufacturing warehouses. By leveraging computer vision, Lidar sensors, and machine learning, the project creates synthetic data for training AI models, improving situational awareness and responsiveness to threats. Developed a warehouse model leveraging digital twins, simulation, synthetic data, and machine learning.  The use case revolves around optimizing sensor placement in a manufacturing warehouse for security, utilizing technologies like computer vision and machine learning.The technologies developed are not limited to warehouses but are also applicable to naval vessels, outdoor training, and live military exercises. Unity’s simulation tools and AI capabilities play a critical role in the project, providing real-time modeling and extensive support for AI algorithm training.</t>
  </si>
  <si>
    <t>The digital twin project utilizes Unity3D software to create a 3D model of a city that includes terrain, buildings, and infrastructure. It incorporates pedestrian mobility models, allowing for crowd simulations with various agent types, and uses smart city data from the Dublinked site to ensure accuracy. The digital twin can simulate the impact of new buildings on the skyline, evaluate green space development, and provide disaster scenario simulations like flooding. It integrates with real-time data and public feedback, creating a continuous improvement loop. Technologies involved include Unity3D, BIM models, sensors, and open data portals for accurate and evolving urban planning simulations.</t>
  </si>
  <si>
    <t>Digital Twin of the city of Espoo, Finland - Sitowise</t>
  </si>
  <si>
    <t>Sitowise, a Nordic consultancy, uses Unity's real-time 3D technology to create a digital twin of the city to run real-time simulations. They focus on sustainable, safe, and efficient urban development. The City of Espoo's smart city foundation involves a comprehensive digital twin, which is a 3D city information model used for urban construction, planning, and visualization. This digital twin serves as a dynamic data model that integrates up-to-date information on land use, aboveground and underground infrastructure, enabling efficient planning and decision-making. The model includes buildings, water system, transportation, vegetation, cables, and underground piping systems.Technically, the digital twin employs Unity for lighting simulation, BIM data for building management, and IoT sensors for system monitoring. Technologies involved include Unity, the Illuminating Engineering Society (IES) light profiles, and open standards like OGC CityGML 2.0, ensuring the model's interoperability and accessibility for innovation. This infrastructure supports diverse analyses and maintenance processes, enhancing urban management and sustainability.</t>
  </si>
  <si>
    <t>https://blog.unity.com/industry/building-smarter-cities-with-digital-twins
https://unity.com/resources/elevating-the-pitch-orlandos-regional-digital-twin
https://business.orlando.org/l/orlando-regional-digital-twin/</t>
  </si>
  <si>
    <t>ADB DIGITAL TWINS - USE CASE LIBRARY</t>
  </si>
  <si>
    <t>This document ("Use-Case Library" or "Library") prepared by AWR Lloyd Limited ("AWR Lloyd") is strictly confidential. Save as specifically agreed in writing by AWR Lloyd, the Use-Case Library must not be copied, reproduced, distributed, or passed, in whole or in part, to any individual or entity. The Library should not be used for any other purpose without the prior written consent of AWR Lloyd.
This Library has been prepared partly on the basis of information from publicly available information and information attained from the client and relevant stakeholders which is believed to be accurate and reliable. This information, which does not purport to be comprehensive, has not been independently verified by AWR Lloyd. The Library is based on various assumptions, data inputs, and methodologies. While AWR Lloyd has exercised due care and skill in developing the Library to maximize indicative accuracy, it is not immune to inherent uncertainties and limitations. It is not intended as definitive predictions to be used in isolation, but instead as tools for analysis and a reference point if necessary. It is not intended to provide the primary basis of any investment decision, credit, legal, financial or other evaluation and should not be regarded as a recommendation or taken as a commitment to future outcomes.
In particular, but without prejudice to the generality of the foregoing, no representation or warranty is given as to the achievement or reasonableness of any future projections, estimates, prospects or returns contained in the Library. This Library and any presentation made in relations to this Library does not constitute an offer or invitation for the sale or purchase of securities, or any businesses or assets described in it, nor does it purport to give legal, tax, or financial advice. The findings, interpretations, conclusions, projections, and the underlying information of the Library does not necessarily reflect the views of AWR Lloyd and its partners.</t>
  </si>
  <si>
    <t xml:space="preserve">The key advantage of Digital Twins comes from their flexibility and dynamism. The configuration of different enabling technologies opens up a myriad of application possibilities that generate different value for the implementing party. At the very basic level, organizations can selectively gather and observe data that hold intrinsic value, such as observing traffic levels at a specific intersection, analyzing wear and tear of certain support pillars of a bridge, or monitoring water flow through an asset’s piping system. Valuable use cases can be found at any point throughout a project’s lifecycle. As such, diagnosing gaps where the Digital Twin can bring the most value is paramount for the implementing organization. This living database of existing global Digital Twin applications and use-cases, primarily for infrastructure and hard assets, was compiled to allow users to do so. The contents of this Use-Case Library is meant to serve as both reference and inspiration to potential project leads or project owners who are considering development of a Digital Twin, in the hopes that they may glean the information necessary to begin the journey.
</t>
  </si>
  <si>
    <t>Hong Kong's geotechnical engineers are developing a city-scale digital twin to forecast, prevent, and mitigate landslides, the region's primary natural hazard, intensified by extreme rainfall events. The digital twin will simulate and visualize landslide processes, integrating data from AI, remote sensing, and augmented reality, to enhance emergency response and public education. This innovative system will use an intelligent sensing network combining aerial, space, and ground data to monitor slopes and rapidly identify landslides. Key technologies involved include advanced AI algorithms, remote sensing satellites, and augmented reality platforms, supported by a collaborative effort from multiple universities and international institutes. The project aims to create a comprehensive hazard management model that addresses both technical and human response aspects, significantly improving Hong Kong’s disaster resilience.</t>
  </si>
  <si>
    <t>The Wellington City Council's project, awarded US$1 million from the Global Mayors Challenge, aims to create a video game-like digital twin of Wellington to visualize the impacts of climate change. This innovative tool will allow residents to explore the city’s past, present, and future, using scientific projections to show rising sea levels, storm surges, and potential protective measures like sea walls and mangroves. By integrating height data, aerial imagery, and 3D building models, the digital twin will help citizens understand and engage with climate adaptation strategies. The prototype, which also plans to incorporate historical data and temperature projections, aims to simplify complex climate issues and enhance community involvement in decision-making. The project is expected to launch in mid-2023, offering an interactive platform for residents to access anytime.</t>
  </si>
  <si>
    <t>Digital Twin of City - Wellington City</t>
  </si>
  <si>
    <t>https://www.stuff.co.nz/environment/climate-news/127528198/wellington-project-puts-climate-change-into-the-video-game-world-with-1m-award</t>
  </si>
  <si>
    <t xml:space="preserve">https://www.adb.org/projects/54321-001/main
https://www.adb.org/sites/default/files/project-documents/54321/54321-001-tar-en.pdf
</t>
  </si>
  <si>
    <t>Generate a precise 3D model of the theatre during the construction phase using the Leica BLK360 imaging laser scanner. This ensures the accuracy and efficiency of the construction process. Several workflows were involved in the processing of data, including Autodesk's Revit, ReCap Pro &amp; MObile, and Navisworks.</t>
  </si>
  <si>
    <t>Auckland Digital Twin</t>
  </si>
  <si>
    <t>The Boundary</t>
  </si>
  <si>
    <t>This project created highly detailed digital twins of Auckland and Wellington cities in New Zealand. The success resulted from collaboration between the city councils and access to their data. These digital twins are being used for various purposes by both public and private sectors, such as planning new buildings and infrastructure.</t>
  </si>
  <si>
    <t xml:space="preserve">New Zealand </t>
  </si>
  <si>
    <t>The project involves the creation of a digital twin for Northport, located in Whangarei Harbour, New Zealand's northernmost deep-water commercial port. Initially developed for community consultation and graphic communication, the digital twin has evolved over three years to its second phase. Now, it serves to provide real-time port data to operators and authorities as the port expands in the future. Covering approximately 250 square kilometers, the digital twin encompasses both current and future designs of the port to support planning and operational needs effectively.</t>
  </si>
  <si>
    <t>Christchurch Airport 2040</t>
  </si>
  <si>
    <t>Boffa Miskell, a multi-disciplinary master-planning consultancy, developed a future master-plan for Christchurch Airport. This master-plan includes the vision for transport routes, access points, avenues, and strategic architectural developments.  This Digital Twin serves dual purposes: first, to visually depict the proposed scheme for public consultation with the local community, and second, to provide a foundational platform for future analytical work. Initially, the Digital Twin integrates datasets such as passenger flow (both location and volume) through the existing terminal building. This data accessibility aids the design team in detailed development and refinement of the master-plan.</t>
  </si>
  <si>
    <t>Tauranga Digital Twin</t>
  </si>
  <si>
    <t>Over the next eight years, approximately $303 million will be invested into the civic precinct area to help transform the city center into a vibrant space called Te Manawataki o Te Papa. This development aims to create a place that the community can be proud of and that attracts visitors. The new space will feature facilities such as a civic whare (public meeting house), museum, community hub, library, and an exhibition and events center. Te Manawataki o Te Papa is expected to bring significant benefits to the city, region, and country.</t>
  </si>
  <si>
    <t>Te Awa Lakes Digital Twin</t>
  </si>
  <si>
    <t>Te Awa Lakes Digital Twin is a groundbreaking, fully master-planned community in Waikato, New Zealand, encompassing homes, offices, shops, cafés, and adventure parks near the Waikato River. The digital twin has been crucial in the master planning and marketing phases, providing valuable data on pedestrian traffic and community behaviors to optimize amenities based on real-world data. It continues to play a significant role in planning and operational evaluations as the development grows. Additionally, a hot air balloon VR experience has been used for community engagement, offering an immersive virtual tour of the development.</t>
  </si>
  <si>
    <t>CIty</t>
  </si>
  <si>
    <t>Royale Gold Coast</t>
  </si>
  <si>
    <t>Royale Gold Coast, developed by DD Living and designed by DKO &amp; Mim Design, offers luxurious beachfront penthouses and residences in Australia. Utilizing The Boundary Realspace Sales Platform, the project transforms the off-plan buying process through dynamic architectural visualization tools, including virtual tours, CGIs, and animations. This platform allows sales agents to create customizable content packages instantly shareable with potential buyers, providing an immersive and interactive experience. The Realspace platform integrates videos, floor plans, and interactive features for comprehensive sales and marketing, enhancing the visualization of unbuilt environments in real-time.</t>
  </si>
  <si>
    <t>Reveal Twin - Wellington, New Zealand</t>
  </si>
  <si>
    <t>Reveal's Field Ops and Technology teams have developed the world's largest subsurface digital twin in Wellington, New Zealand, covering 50 hectares including the CBD and Golden Mile. Utilizing advanced tools like ground-penetrating radar, electromagnetic line tracing, laser scanning, and 360-degree cameras, they produced a highly accurate 3D model of the underground. This RevealTwin provides a single, reliable source of subsurface data, aiding urban planners, engineering consultants, utility surveyors, and contractors in creating better designs, working more efficiently, and managing health and safety risks. Reveal aims to partner with more cities globally to establish similar subsurface twins.</t>
  </si>
  <si>
    <t>Wellington Underground Asset Map Digital Twin - New Zealand</t>
  </si>
  <si>
    <t>The Wellington Underground Asset Map (WUAM) project aims to create a digital map of buried infrastructure such as water assests, telecommunications cables and gas pipes in Wellington, enhancing safety, planning certainty, and reducing disruptions. It's funded with NZ$4 million from the government's Three Waters Better Off Funding, supporting broader infrastructure management goals across New Zealand. Led by Siobhan Procter, the initiative aligns with Wellington's vision for sustainable urban development and improved community well-being.</t>
  </si>
  <si>
    <t>https://www.the-boundary.com/apac/work/auckland-digital-twin</t>
  </si>
  <si>
    <t>https://www.the-boundary.com/apac/work/northport-digital-twin</t>
  </si>
  <si>
    <t>https://www.the-boundary.com/apac/work/christchurch-airport-2040</t>
  </si>
  <si>
    <t>https://www.the-boundary.com/apac/work/tauranga</t>
  </si>
  <si>
    <t>https://www.the-boundary.com/apac/work/te-awa-lakes-digital-twin</t>
  </si>
  <si>
    <t>https://www.the-boundary.com/apac/work/royale-gold-coast</t>
  </si>
  <si>
    <t>https://www.reveal.nz/articles/introducing-the-revealtwin</t>
  </si>
  <si>
    <t>https://cities-today.com/wellington-to-develop-underground-digital-twin/</t>
  </si>
  <si>
    <t>https://www.arup.com/projects/offshore-wind-farm-maintenance 
https://arup.sharepoint.com/sites/essentials-global-digital-twin/Value%20Stories/Forms/AllItems.aspx?id=%2Fsites%2Fessentials%2Dglobal%2Ddigital%2Dtwin%2FValue%20Stories%2FLondon%20Array%20Offshore%20Wind%20Farm%2Epdf&amp;parent=%2Fsites%2Fessentials%2Dglobal%2Ddigital%2Dtwin%2FValue%20Stories</t>
  </si>
  <si>
    <t>https://www.arup.com/projects/the-road-to-net-zero-government-hq-digital-twin-helps-turn-complex-questions-into-simple-answers
https://arup.sharepoint.com/sites/essentials-global-digital-twin/Value%20Stories/Forms/AllItems.aspx?id=%2Fsites%2Fessentials%2Dglobal%2Ddigital%2Dtwin%2FValue%20Stories%2FThe%20Hague%20City%20Hall%2Epdf&amp;parent=%2Fsites%2Fessentials%2Dglobal%2Ddigital%2Dtwin%2FValue%20Stories</t>
  </si>
  <si>
    <t>https://www.arup.com/projects/digital-twin-freiburg 
https://arup.sharepoint.com/sites/essentials-global-digital-twin/Value%20Stories/Forms/AllItems.aspx?id=%2Fsites%2Fessentials%2Dglobal%2Ddigital%2Dtwin%2FValue%20Stories%2FFreiburg%20Smart%20City%2Epdf&amp;parent=%2Fsites%2Fessentials%2Dglobal%2Ddigital%2Dtwin%2FValue%20Stories</t>
  </si>
  <si>
    <t>https://www.arup.com/projects/one-taikoo-place
https://arup.sharepoint.com/sites/essentials-global-digital-twin/Value%20Stories/Forms/AllItems.aspx?id=%2Fsites%2Fessentials%2Dglobal%2Ddigital%2Dtwin%2FValue%20Stories%2FNeuron%2Epdf&amp;parent=%2Fsites%2Fessentials%2Dglobal%2Ddigital%2Dtwin%2FValue%20Stories</t>
  </si>
  <si>
    <t>Digital Twin of City - Adelaide City Plan</t>
  </si>
  <si>
    <t>The City of Adelaide's unique vision for its future, detailed in the City Plan, aims for dynamic, sustainable growth by enhancing physical, social, and green infrastructure. The plan, developed collaboratively with City Collective, Mulloway Studios, and Aboriginal Urban Design, integrates best practices for urban design and planning. A digital twin of Adelaide was created to visualize data, simulate future conditions, and provide insights into urban systems, aiding strategic decision-making. This digital twin integrates data, visualizations, and connected sensors to provide real-time insights into the city's infrastructure and future conditions.  The digital twin helps visualize complex urban data, facilitating strategic decision-making and collaboration among stakeholders. Technologies involved include data analytics, urban design software, and sensor networks, making the plan a dynamic tool for future development and resilience.This model collates over 400 datasets to score accessibility and liveability, which evaluates the convenience of public amenities within a 15-minute walk, informing infrastructure spending and urban planning to achieve growth targets sustainably. The digital twin tool enables continuous performance measurement and stakeholder engagement, ensuring Adelaide's development aligns with community needs and resilience goals.</t>
  </si>
  <si>
    <t>Digital Twin of Building - National Automotive Innovation Center</t>
  </si>
  <si>
    <t>The National Automotive Innovation Centre (NAIC) at the University of Warwick, a collaborative initiative involving Warwick Manufacturing Group, Jaguar Land Rover, and Tata Motors European Technical Centre, is a state-of-the-art facility focused on pioneering future mobility. Arup provided structural, mechanical, electrical, and public health services, contributing to the innovative design that fosters interdisciplinary collaboration and connects academic and manufacturing research. The NAIC achieved the highest BREEAM "Excellent" rating for its sustainability, featuring low-carbon technologies, energy-efficient systems, and 1,900m² of photovoltaic panels. A digital twin, developed using 3D simulation, allows stakeholders to engage visually with the facility, ensuring a design that meets the needs of researchers and engineers. This digital twin supports the centre’s mission to drive advancements towards zero emissions, accidents, and congestion.</t>
  </si>
  <si>
    <t>Project Overview:
​Arup researched and authored three papers on behalf of the national digital twin programme
(NDTP) called The Gemini Papers. The Gemini papers aimed to collect, curate and encapsulate
the knowledge and learning around the development of connected digital twins and create
accessible reports that can be used to inform policy makers.
The Challenge:
The idea of connecting the digital twins of assets and services that are connected in the real
world holds enormous potential, and could help us address the great social, environmental and
economic challenges of our age. But how do we start the process of creating ecosystems of
digital twins?
What we did:
On behalf of the UK’s National Digital Twin Programme (NDTP), Arup researched and
authored The Gemini Papers, three reports that aimed to collect and curate the knowledge and
learning around the development of connected digital twins, and put it in an accessible format
for industry leaders and policy-makers.
The Impact:
The Gemini Papers describe the why, what and how of connected digital twins. They offer a
vital tool for inspiring and influencing action from decision-makers on the socio-technical
change programme needed to develop an ecosystem of connected digital twins – a system that
will help grow the economy and meet the challenges of climate change</t>
  </si>
  <si>
    <t>Project Overview:
The project aims to provide greater flood resilience to six rural communities through advance
flood warnings in Northern England. Arup has led the development of user-focused live AI
services aiming to enable community resilience to flooding through flood forecasting. We led
the discovery phase, user design and business case and are now leading the partnership through
Alpha.
The Challenge:
For many parts of the world, climate change is set to increase the frequency and intensity of
flooding, putting lives, homes and communities at risk. Some rural communities in the English
county of Northumberland are at significant flood risk: their river catchments respond rapidly to
rainfall, and their warning systems don’t enable resilient behaviour.
What we did:
As part of the DEFRA Flood and Coastal Resilience Innovation Programme, we’re developing
a user-focused early warning system with partners that employs novel AI/ML and smart sensor
technology, enabling communities to be supported and become more resilient.
The Impact:
Across the UK, there are rural communities not currently covered by flood forecasting systems.
This approach to flood forecasting, targeting user behaviour, could provide a model for a rollout
by DEFRA and help build the resilience of at-risk communities across the UK.</t>
  </si>
  <si>
    <t>https://www.arup.com/projects/adelaide-city-plan/</t>
  </si>
  <si>
    <t>https://www.arup.com/projects/national-automotive-innovation-centre-naic/</t>
  </si>
  <si>
    <t>Gemini Principles | Centre for Digital Built Britain completed its five-year mission and closed its doors at the end of September 2022 (cam.ac.uk)</t>
  </si>
  <si>
    <t>https://www.arup.com/insights/digital-twin-managing-real-flood-risks-in-a-virtual-world/</t>
  </si>
  <si>
    <t>Project Overview:
The Digital Twin Railway programme is a multi-£billion effort to upgrade existing UK lineside
signalling to 'digital signalling'. In 2020 Network Rail commissioned Arup to conduct a 5-
month feasibility study into how the concept of a Digital Twin can be applied to the benefit of a
Railway running next-generation signalling.​ Our approach looked at the benefits of a digital
twin approach across the lifecycle of the asset, addressing both asset management and
operations management requirements from a shared Rail Network Model.​ Following this, Arup
were approached to deliver a vision for a data-driven approach to railway operations and
explore the potential benefits of a Data Driven Operational Twin.
The Challenge:
In 2020 Network Rail commissioned Arup to conduct a feasibility study into how the concept
of a digital twin can be applied to the benefit of a railway running next-generation, ERTMS_x0002_based signalling.
What we did:
Our study looked at the benefits of a digital twin approach across the lifecycle of the asset,
addressing both asset management and service operations management requirements from a
shared Rail Network Model.
The Impact:
We left Network Rail with a practical roadmap for the incremental development of a digital
twin that will deliver accumulating benefits across the UK rail system.</t>
  </si>
  <si>
    <t>Project Overview:
Bridge monitoring is a combined Bridges &amp; Civil Structures and Digital expertise. The tools
analyses data which results in actionable insights to: first, manage and maintain the asset well.
Second, to improve the design and analysis by learning from the behaviour of the asset.
The Challenge:
Closures of ageing major road and rail bridges for repairs and refurbishment can cause huge
disruption for travellers and regional economies. Strategically important structures built for
much lower volumes of traffic are a headache for authorities and operators, who need ways of
monitoring their condition and mitigating the risks of closures.
What we did:
Arup is leading the way in using digital monitoring and modelling tools to assess the integrity
of bridges, leading to actionable insights and timely, cost-effective repairs. In the Netherlands,
for example, monitoring and digital models are central to our work with Rijkswaterstaat to
repair and retrofit a group of major river crossings.
The Impact:
Our creative use of digital tools and monitoring is helping our teams understand static and
fatigue behaviour of bridges under different scenarios, and design cost-effective solutions</t>
  </si>
  <si>
    <t>Project Overview:
Arup were appointed to provide guidance on blast mitigation and advise on general security
provision for the Southern Concourse upgrade.
The Challenge:
Leeds City railway station is a major hub for the north of England’s rail network. With 18
platforms, a major concourse and office blocks overlaying the original Victorian arches, it is a
complex structure, and with a full upgrade and expansion projects in the pipeline, Network Rail
needs a comprehensive, detailed understanding of the station’s many layers to inform future
interventions.
What we did:
Using data from numerous point clouds, Arup has developed an object-based digital model of
Leeds City station. This is a complete, 3D, on-screen replica of the building that can be
partnered with BIM information to test future design options, but also integrated with other
datasets to meet a range of future applications, such as a digital twin, when linked to live
performance data.
The Impact:
The digital model is a long-term asset for the client, extending the life of the current station by
providing a reliable single source of truth that can inform maintenance and major projects, as
well as a foundation for more sophisticated applications to support the station’s future
operations.</t>
  </si>
  <si>
    <t>Project Overview:
Arup is helping National Grid ESO create a 'Virtual Energy System' for the entire UK energy
landscape. This programme aims to achieve it's goal by creating a common framework for
connecting people, processes, technology and data, creating a virtual energy system. The aim
for the ecosystem of connected digital twins is to facilitate complex scenario modelling to
deliver optimal whole-system decision making. Whole-system decisions will result in better
outcomes for society, the economy, and environment by balancing the needs of users, electricity
and gas systems and other sectors.
The Challenge:
The UK’s energy systems operator, NationalGridESO, wants to create a world-first,
decentralised replica of the entire energy landscape that will operate in synch with the physical
system. The aim is to allow a range of actors in the energy sector to model scenarios and make
whole-system decisions that support decarbonisation of the energy system.
What we did:
The National Grid chose Arup to identify the principles that will underlie the Virtual Energy
System (VES), with the aim of creating a common framework for connecting people, processes,
technology and data, within an ecosystem of connected digital twins.
The Impact:
The VES ecosystem will allow energy data to be shared across organisations and sectors
securely and resiliently, making it possible to model complex scenarios and deliver whole_x0002_system decision-making, leading to better outcomes for customers, the economy and the
environment.</t>
  </si>
  <si>
    <t>https://www.arup.com/insights/digital-rail-why-are-we-still-waiting/</t>
  </si>
  <si>
    <t>https://www.arup.com/services/bridge-design-and-engineering/</t>
  </si>
  <si>
    <t>General reference: https://www.arup.com/insights/how-rail-station-upgrades-can-drive-wider-urban-change/</t>
  </si>
  <si>
    <t>https://www.arup.com/news/arup-to-help-build-worlds-first-energy-system-digital-twin-for-britain/</t>
  </si>
  <si>
    <t>Delta's new Terminal C at LaGuardia
In 2017, Arup began working with Delta, the largest carrier at LGA, on a complete redesign of a new $4 billion terminal at LGA.
This seminal shift will be digital. Arup’s comprehensive centralisation of technology at the terminal will deliver a pioneering level of information access and smart operations for Delta. 
Digital wayfinding signage from the roadway to the gates will guide Delta flyers, as it anticipates their journeys with updated and customizable information, including from the building’s smart monitoring of conditions in terminal relative to their travel. QR code-accessible interactive screens throughout the terminal will support passengers on their journeys, displaying information such as maps, directions, travel time to terminal locations, wait times for lines, the nearest concessions and even updates on which bathrooms are clean and ready to use.
Arup implemented an overarching technology platform, which functions as an information broker to integrate the entirety of terminal technology the new terminal. The system gathers all data sets across the terminal’s subsystems, and displays information through dashboards that Arup customized with relevant sets of information and interfaces for different user groups.</t>
  </si>
  <si>
    <t>Ready for greater demand
The UK water sector in particular is investing heavily in smarter infrastructure. In the next Asset Management Plan period (AMP7), company business plans will benefit from a combined investment of £51 billion to improve services, £13bn of which is allocated towards providing resilient services and improved environmental performance. Large capital investments in infrastructure will only be considered where it is part of a clear long-term strategy with the main focus towards maintenance and smarter use of assets, emphasising demand management without stifling growth.
Digital twins will help utilities to meet these requirements, particularly the operation of sewer networks. Better intelligence is the main way water utilities will ensure regulatory compliance in terms of sewer flooding, managing pollution and network capacity to meet ever-increasing usage demands.
This is not just a UK issue. Worldwide, ageing infrastructure remains a key challenge, combined with population growth and climate change. Rapid improvements in communication technology, lower costs of sensors and data storage, and advanced data analytics will see a shift from building infrastructure to managing capacity through a digital twin</t>
  </si>
  <si>
    <t>Arup/Neuron</t>
  </si>
  <si>
    <t>Neuron is an application that integrates our insights into the built environment with emerging digital technologies into a single platform. It uses 5G and the Internet of Things to gather real-time ‘sense data’ from equipment and systems. It uses Building Information Modelling (BIM) to display these complex data sets through a cloud-based, centralised management console. Neuron’s ‘brain’ uses artificial intelligence and machine learning to analyse, optimise and automate operations.
Neuron unlocks smarter, data-driven decision making: for facility managers; for building owners; for city authorities. We have created four applications that put them in control of the energy they use, the health and well-being they provide and the carbon emissions they produce:
Neuron Building
Neuron Health
Neuron Carbon
Neuron City
The insights they create are informing the way a new generation of smart buildings and infrastructure are designed, constructed, managed and maintained.</t>
  </si>
  <si>
    <t>https://www.arup.com/services/digital-and-data-driven-airports/</t>
  </si>
  <si>
    <t>https://www.arup.com/services/digital-solutions-and-tools/neuron/</t>
  </si>
  <si>
    <t>Siemens Smart Infrastructure developed the Building Twin platform on AWS to break building data out of silos and enhance smart building operations. The digital twin creates a machine-readable representation of a building by ingesting data on construction, performance, and various building systems. It is used to provide a unified interface for managing HVAC, fire prevention, security, lighting, and power, making building operations more efficient and integrated. Technically, Building Twin leverages AWS services like Amazon Neptune for graph databases, Amazon EC2 for cloud computing, AWS Lambda for code execution based on triggers, and Amazon AppStream 2.0 for application streaming. The platform democratizes data access, allowing both technical and non-technical users to build applications that unlock new customer value.</t>
  </si>
  <si>
    <t>Woodside, an Australian LNG company, partnered with AWS to create a cutting-edge solution called "FUSE". This 3D digital twin allows operators to perform their tasks remotely, gaining superior situational awareness compared to traditional methods.  FUSE leverages AWS services to collect various data sources (existing plant data and new sensor readings) and present it in a way that reduces the time operators spend in potentially hazardous environments.  This not only improves safety but also frees up their time for more complex tasks. Additionally, the serverless architecture allows FUSE to seamlessly scale as Woodside incorporates more assets into the system. Overall, this innovative solution minimizes downtime through continuous monitoring and empowers operators to work remotely and safely.</t>
  </si>
  <si>
    <t>Digital Twin of water treatement processes - Sustainable Oil Recovery (SOR)</t>
  </si>
  <si>
    <t>This project enhance the efficiency and effectiveness of water treatment processes by developing and deploying a hybrid system architecture that enables real-time data visualization and predictive maintenance. This system aims to address the challenges posed by varying water quality, weather, and real-world conditions, ultimately reducing operational costs and facilitating remote monitoring. The project focuses on the implementation of near real-time water quality monitoring digital twins and predictive maintenance algorithms for stormwater purification equipment, exemplified by its deployment at Tuggerah Lake NSW.</t>
  </si>
  <si>
    <t>Digital Twin of Sewer Pump Network - North East Water</t>
  </si>
  <si>
    <t>North East Water has adopted a cloud-based digital twin solution to enhance the efficiency of their sewer pump network. This includes enabling proactive maintenance, improving security, reducing after-hours emergency repairs, optimizing resource allocation, and lowering overall costs. By shifting to a data-driven approach, they aim to achieve a 15% increase in operational efficiency, an 80% accuracy in predicting pump faults within 7 days and implement advanced fault alerts based on over 1200 data points.</t>
  </si>
  <si>
    <t>Melbourne Water has implemented a digital twin pilot technology to predict the quality of recycled water with an accuracy rate of 75%, providing insights for proactive water management. Developed in collaboration with ARQ Group, an AWS partner specializing in cloud, digital data, and analytics solutions, the digital twin leverages AWS technologies to create a virtual replica of Melbourne Water's Class A recycled water system. This digital twin enables real-time monitoring and analysis by combining historical data, machine learning algorithms, and predictive analytics to forecast water quality up to 48 hours in advance. The pilot project, conducted over three months, aimed to optimize water management processes, identify trends, detect anomalies, and implement corrective measures promptly. By utilizing advanced predictive capabilities, the digital twin technology supports Melbourne Water's efforts to deliver safe, reliable, and sustainable water solutions to its customers.</t>
  </si>
  <si>
    <t>Northport Digital Twin</t>
  </si>
  <si>
    <t>Connected Digital Twins - Gemini Papers</t>
  </si>
  <si>
    <t>Digital Twin for Flood Resilience - Next Generation Flood Resilience</t>
  </si>
  <si>
    <t>Digital Twin of Railway</t>
  </si>
  <si>
    <t>Digital Twin of a Bridge for Monitoring</t>
  </si>
  <si>
    <t>Digital Twin of Railway Station - Leeds Station</t>
  </si>
  <si>
    <t>Digital Twin of Energy System</t>
  </si>
  <si>
    <t>Digital Twin of an Airport Terminal - La Guardia</t>
  </si>
  <si>
    <t>Digital Twin for Flood Risk</t>
  </si>
  <si>
    <t>NEURON - Digital Twin Building</t>
  </si>
  <si>
    <t>Cost savings</t>
  </si>
  <si>
    <t>Safety and security</t>
  </si>
  <si>
    <t>Savings in inspection time</t>
  </si>
  <si>
    <t>https://aws.amazon.com/solutions/case-studies/siemens-smart-infrastructure-case-study/?did=cr_card&amp;trk=cr_card</t>
  </si>
  <si>
    <t>Digital Twin of Power Plant - Siemens Energy</t>
  </si>
  <si>
    <t>- Estimated reduced planned downtime of 60%
- improved productivity and efficiency in maintenance and field operations</t>
  </si>
  <si>
    <t xml:space="preserve">Siemens Energy and AWS collaborated to develop a digital twin, which integrates Siemens Energy's physics-based models with AWS's advanced probabilistic techniques. The challenge addressed by the project involves adapting power plant operations to increased renewables on the grid, requiring a shift from base-load to load-following operations, which has caused increased corrosion and fatigue failures in the Heat Recovery Steam Generator (HRSG), resuliting in unplanned downtime which can cost operators up to US$160k per day.  Siemens' customers seek to improve the availability of their power plant operations. This digital twin, running at scale on the AWS cloud, connects data streams from power plants to update models for reliable predictions, detection, and identification of HRSG pipe corrosion and failure through unsupervised learning. The technologies involved include AWS IoT TwinMaker, AWS IoT Core, and various AI and machine learning services from AWS. </t>
  </si>
  <si>
    <t xml:space="preserve">The Orlando Regional Digital Twin, developed in partnership with Unity, is a first-of-its-scale regional digital twin that covers 800 square miles and recreates 40 square miles in high-fidelity, encompassing Orange, Seminole, and Osceola counties. This digital twin, unique for an economic development organization, provides a virtual representation of the region, enabling site selectors and CEOs to explore available land, real estate, infrastructure connectivity, and talent availability. The digital twin aggregates public and private data sets to visualize infrastructure, traffic patterns, and workforce dynamics, making it a critical resource for regional growth and decision-making. By leveraging advanced technologies from the modeling, simulation, AR/VR/XR, defense, and gaming industries, Orlando’s digital twin aims to enhance economic development, stakeholder engagement, and regional and/or expansion planning. This includes transportation, climate change, and utility management issues. </t>
  </si>
  <si>
    <t>Digital Twin of the city of Paris - Vectuel</t>
  </si>
  <si>
    <t>Digital Twin of Tyndall Air Force Base</t>
  </si>
  <si>
    <t xml:space="preserve">Unity </t>
  </si>
  <si>
    <t>Booz Allen and Unity developed a large-scale digital twin for Tyndall Air Force Base to aid in its reconstruction after Hurricane Michael, transforming it into an "Installation of the Future." The digital twin, a virtual replica of the base, integrates data from infrastructure, systems, and processes through a digital thread connecting to enterprise data systems and BIM updates. It supports operations by visualizing assets, simulating scenarios, and enhancing decision-making through real-time updates. Technologies used include Unity's real-time development platform, AI, extended reality (XR), and various data capture methods like photogrammetry and LiDAR. This collaboration enables advanced planning, design, and operational efficiency, positioning Tyndall as a model for future military installations.</t>
  </si>
  <si>
    <t xml:space="preserve">Campus / Compound </t>
  </si>
  <si>
    <t>Risk mitigation
Improved decision making</t>
  </si>
  <si>
    <t>https://www.tyndall.af.mil/News/Article-Display/Article/3667746/tyndall-updates-digital-twin-imagery/
https://www.boozallen.com/insights/digital-twin/building-dods-largest-ever-digital-twin-of-its-kind.html</t>
  </si>
  <si>
    <t>Digital Twin of Harbour - Robert Bird Group, Sequencing Sydney Harbour</t>
  </si>
  <si>
    <t>The Robert Bird Group aimed to address a challenge by developing an interactive virtual environment that allows stakeholders to engage with and collaborate on built assets in various stages of completion. The project's results include demonstrating to clients how risks will be mitigated, preventing cost overruns, and ensuring project completion. Clients can preview construction timelines, visualize the impact of buildings on their surroundings, and explore projects using virtual reality, all in a visually intuitive manner before physical construction begins.</t>
  </si>
  <si>
    <t>Harbor</t>
  </si>
  <si>
    <t>Digital Twin Design Platform - Connect Configurator - Tilbury Douglas</t>
  </si>
  <si>
    <t xml:space="preserve">Tilbury Douglas, in collaboration with Unity, launched the Connect Configurator, a revolutionary web-based platform designed to enhance building design within the construction industry. This web-based platform allows for efficient creation of concept designs using standardized layouts and prefabricated models, integrating advanced 3D technology to provide early-stage project data such as cost, carbon, and time estimates. The Connect Configurator provides detailed data early in the project, including live cost, carbon, and time estimates, aiding clients in making informed decisions. By offering editable RIBA stage 3 building layouts, it reduces the need for rework and streamlines the design process. The Configurator accelerates decision-making and enhances overall project efficiency, marking a significant step forward in digital innovation for the construction industry. </t>
  </si>
  <si>
    <t>https://www.tilburydouglas.co.uk/launching-connect-configurator-a-game-changing-digital-platform-to-accelerate-the-design-process/</t>
  </si>
  <si>
    <t>Digital Twin Facility Planner - Booz Allen Hamilton</t>
  </si>
  <si>
    <t>Booz Allen and Unity are collaborating to revolutionize federal agencies' capabilities with secure, scalable digital twin solutions. These solutions utilize AI-enabled, human-centered digital twins to synthesize and visualize complex data ecosystems from diverse sources, enhancing decision-making in dynamic mission environments. Leveraging Unity's real-time 3D technology and Booz Allen's expertise, this initiative accelerates enterprise decision-making, promotes data transparency, and supports advanced adoption of technologies like AI, 5G, and IoT. By creating realistic replicas linked to physical counterparts through continuous data feeds, Booz Allen provides comprehensive insights across scenarios and democratizes data access, fostering collaboration and enhancing organizational agility and resilience.</t>
  </si>
  <si>
    <t>https://www.boozallen.com/expertise/digital-twin-solutions/booz-allen-and-unity-a-strategic-partnership.html
https://www.boozallen.com/insights/digital-twin/digital-twin-primer.html
https://www.boozallen.com/expertise/digital-twin-solutions.html</t>
  </si>
  <si>
    <t>Digital Twin of Oilfield - Schlumberger</t>
  </si>
  <si>
    <t>The project by Schlumberger STIC focuses on creating virtual twins for various aspects of oilfield operations, leveraging advanced technologies for planning, execution, and optimization. These virtual twins replicate real-world oilfield environments in high detail, facilitating enhanced communication, synchronization, and decision-making efficiency. Specifically, they are applied in unconventional completions like "Frac Tetris," drilling operations through Virtual DWOP, and gas processing facilities. The initiative integrates drone imagery, 3D environments, augmented reality (AR), and IoT data streams to provide real-time visualization, simulation, and scenario planning. Future developments aim for real-time capabilities using AI, computer vision, and edge computing for dynamic operational insights and risk prevention.</t>
  </si>
  <si>
    <t xml:space="preserve">Oil Rig / Oil Refinery </t>
  </si>
  <si>
    <t>https://www.software.slb.com/blog/virtual-twin-for-oilfield
https://www.software.slb.com/delfi/delfi-experience/prodops/flow-digital-twin</t>
  </si>
  <si>
    <t>Digital Twin of Singapore - JTC’s Punggol Digital District (PDD), Open Digital Platform (ODP)</t>
  </si>
  <si>
    <t>The Punggol Digital District's (Singapore’s first fully smart and sustainable district) Living Lab project focuses on deploying a state-of-the-art digital twin through the Open Digital Platform (ODP), developed by JTC and GovTech. This initiative transforms the district into an innovative hub where real-time data from IoT sensors is used to create a detailed, virtual replica of its physical infrastructure.The ODP collects data from various sensors, capturing metrics such as temperature, weather, power consumption, and building occupancy. Utilizing Unity’s real-time 3D digital twin technology, the ODP integrates and monitors this data to drive operational efficiency and support sustainability initiatives. This technology is used by citizens, government entities, and investors to optimize building operations and promote sustainable practices. This digital twin serves as a testbed for developers, allowing them to simulate and optimize solutions in a controlled environment, thereby driving advancements in smart city technologies within Punggol.</t>
  </si>
  <si>
    <t>- 30% energy savings for building cooling systems
- Reduce operational manpower to approximately 50%</t>
  </si>
  <si>
    <t xml:space="preserve">https://estates.jtc.gov.sg/pdd/stories/pdd-odp---5-levels-of-the-digital-twin
https://www.developer.tech.gov.sg/products/categories/sensor-platforms-and-internet-of-things/open-digital-platform/overview
https://create.unity.com/creating-smart-cities-digital-twins-article?utm_source=linkedin&amp;utm_medium=cpc&amp;utm_campaign=nxt_abm_ind_amer_amer_en_co_soc-li_acq_pr_2023-09_dt-ind-aeco-inf-jtdev_cc3022_inf-co1_id:255551116&amp;utm_content=g-article_s-sgl_nm:infart1-01-sz:1080x1080_dt-ind-aeco-inf-jtdev_a_all_amer_co_id:328828426
</t>
  </si>
  <si>
    <t>Digital Twin of Airport - Vancouver International Airport (YVR)</t>
  </si>
  <si>
    <t>The Vancouver Airport Authority has leveraged Unity to pioneer a real-time 3D digital twin of Vancouver International Airport (YVR), setting a new standard for airport management and sustainability. By integrating real-time operational data with a detailed real-time 3D model of the airfield and terminal, YVR enhances operational efficiency, improves safety protocols, and supports ambitious climate goals, aiming for net zero carbon emissions by 2030. This innovative initiative not only optimizes resource planning and reduces disruptions but also promotes community engagement through initiatives like the Unity training program for Musqueam learners, contributing to reconciliation and local community development. YVR's digital twin project underscores its leadership in airport technology innovation, showcasing the transformative potential of digital twins in enhancing both operational excellence and environmental stewardship.</t>
  </si>
  <si>
    <t>https://unity.com/case-study/vancouver-airport-authority</t>
  </si>
  <si>
    <t>Digital Twin of Factory - Hyundai Meta-Factory</t>
  </si>
  <si>
    <t>Hyundai Motor Company has partnered with Unity to build a Meta-Factory, a metaverse-based digital twin of an actual factory, to optimize plant operations and allow virtual problem-solving, supporting Hyundai's vision of becoming a smart mobility solutions provider. This Meta-Factory concept will first be implemented at Hyundai Motor Global Innovation Center in Singapore (HMGICS), which will be completed by the end of 2022. The collaboration aims to integrate AI, 5G, and other advanced technologies into a next-generation smart factory platform, accelerating innovation in intelligent manufacturing. Additionally, Hyundai and Unity will develop a real-time 3D virtual platform to enhance customer experience by allowing digital trial and testing of auto solutions. This partnership will also explore AI training, study, and autonomous driving simulation to further innovate smart manufacturing processes.</t>
  </si>
  <si>
    <t>https://www.hyundainews.com/en-us/releases/3482</t>
  </si>
  <si>
    <t>The Hong Kong Advanced Manufacturing Centre (AMC) exemplifies reindustrialization and Construction 2.0 by using advanced technologies and streamlined processes to boost the manufacturing sector. Central to the AMC's development is the creation of a digital twin using Building Information Modeling (BIM). This digital twin allows stakeholders to simulate construction procedures, design workflows, and identify safety issues through clash detection and buildability analysis. Technologies such as IoT, AI, prefabrication, robotics, 3D printing, and augmented reality were integral to developing the digital twin and optimizing construction processes. Gammon Construction implemented these technologies alongside traditional methods like Design for Manufacture and Assembly (DfMA) and multitrade integrated mechanical, electrical, and plumbing (MiMEP), resulting in significant improvements in efficiency, safety, and quality.</t>
  </si>
  <si>
    <t>ANDRITZ, an Austrian company specializing in machinery for pulp and paper mills, has embraced digital manufacturing and AI processes to revolutionize paper production. By leveraging data-driven support and digital twins, ANDRITZ optimizes production lines, guides maintenance procedures, and ensures transparent access to critical data. Technologies like ICT/IoT, AI, 3D modeling, and digital twins play crucial roles, enabling real-time monitoring, predictive maintenance, and efficient operation. With a focus on digitalization and artificial intelligence, ANDRITZ ensures efficient and sustainable paper production while enhancing overall productivity. Through comprehensive sensor technology, big data analytics, and smart algorithms, ANDRITZ demonstrates the indispensability of digitalization in modern paper manufacturing.</t>
  </si>
  <si>
    <t>Austria</t>
  </si>
  <si>
    <t>VisiConsult, a world-leading manufacturer of industrial x-ray equipment, embarks on a digital transformation journey led by founder Hajo Schulenburg and his son Lennart. Leveraging AI, cloud computing, 3D printing, robotics, and sustainable growth initiatives, VisiConsult aims to enhance product validation efficiency and cost-effectiveness. The digital twin, created using computer tomography (CT) imaging, allows remote interrogation by engineers to spot and rectify faults before conveying corrective actions to customers' sites. Utilizing Autodesk's Product Lifecycle Management (PLM) software Fusion Manage, VisiConsult streamlines processes, reduces costs, and accelerates time-to-market for new solutions. Moreover, by offering image analysis and interpretation as a service, VisiConsult revolutionizes its core offering from physical product to service, enabling customers to save on upfront capital expenditures while ensuring on-demand access to quality control. Through business transformation and global solutions centers, VisiConsult aims to maintain its competitive edge in the evolving industrial landscape.</t>
  </si>
  <si>
    <t>Gresham Smith, an architecture and engineering firm with diverse industry experience, aimed to understand human experiences within physical spaces they design. They tackled the challenge by leveraging wearable sensors and biometric data to comprehend the impact of design on human factors like stress and movement patterns. Using Autodesk Forge, they developed a digital twin prototype to host and analyze spatial data, opting for the Viewer and Data Visualization APIs for their BIM-friendly nature and customization flexibility. The digital twin incorporated ambient environmental data and tracked volunteers' movements and stress levels, visualizing them through heat maps and moving sprites. This integration allowed Gresham Smith to gain insights into how people interact with spaces and how external factors influence their experiences, facilitating better-informed design decisions.</t>
  </si>
  <si>
    <t xml:space="preserve">Autodesk </t>
  </si>
  <si>
    <t>Moicon leverages Autodesk Platform Services (APS) to develop digital twin solutions for manufacturing companies, streamlining facility data collection and organization while integrating it with sensor data in a user-friendly and automated manner. Their predictive software systems enable end customers to reduce costs, labor, and unplanned downtime by providing insights into building and factory performance alongside maintenance tasks and issue reporting. Utilizing APS technology, Moicon connects facility management data with IoT sensor data using the Data Management API and the Model Derivative API, presenting them together in dynamic 3D representations of factory floors through the Viewer. For example, their solution for Holmen Crisp, a food products manufacturer, resulted in optimized building performance, reduced machine downtime, and lower maintenance costs through preventive maintenance actions. These impacts were achieved by providing real-time insights and interactive monitoring of every process workflow and facility condition. Moicon's software solutions are hosted on Amazon Web Services (AWS), ensuring scalability, security, and reliability for their customers.</t>
  </si>
  <si>
    <t>Metro Istanbul has implemented a digital twin project to enhance operational efficiency and service quality across its extensive rail network. The digital twin is a precise digital replica of physical railway systems, enabling real-time analysis, prediction, and optimization. It aims to ensure seamless operations, maximize efficiency, and proactively address potential issues in stations and facilities. Technologies such as Autodesk Tandem, BIM models, point cloud technology ReCap, asset management systems, IoT, and AI applications are leveraged to create and utilize the digital twin effectively for streamlined maintenance processes, energy consumption optimization, and predictive equipment analysis. This innovative approach not only increases operational efficiency by up to 37.5% but also supports Metro Istanbul's vision of leading the industry's development through sustainable and technology-driven management practices.</t>
  </si>
  <si>
    <t>Istanbul</t>
  </si>
  <si>
    <t>The Charles H. Wright Museum is creating a digital replica of their building (digital twin) to become a "Smart Museum." This 3D model, built with laser scans and BIM software, uses real-time sensor data (temperature, CO2) to improve operations. The digital twin allows them to optimize energy use, understand visitor flow in exhibits, and make data-driven decisions for a more sustainable and engaging museum experience. Technologies involved include laser scanning, BIM software, Autodesk Tandem platform, and IoT sensors.</t>
  </si>
  <si>
    <t>Phillips Exeter Academy, a prestigious school in New Hampshire, is using a digital twin to improve facilities management. A digital twin is a virtual replica of a building containing data on everything from maintenance manuals to locations of pipes. This allows facility staff to quickly find information they need to maintain the academy's complex, including both new and 200-year-old buildings. The digital twin was created using data from the construction process and can be linked to IoT sensors for future predictive maintenance. Phillips Exeter Academy plans to expand the use of digital twins to all their buildings and believes this technology will revolutionize facilities management.</t>
  </si>
  <si>
    <t>Safety enhancements
Quality assurance
Resource optimization</t>
  </si>
  <si>
    <t>Cost savings
Resource optimization
Improved productivity
Safety enhancement</t>
  </si>
  <si>
    <t>Reduced downtime
Enhanced predictive maintenance capabilities
Increased operational efficiency</t>
  </si>
  <si>
    <t>Optimized building performance / factory performance by 20%.
Additional:
Reduced machine downtime.
Lower maintenance costs with preventive maintenance.</t>
  </si>
  <si>
    <t xml:space="preserve">37.5% Increase in Operational Efficiency
</t>
  </si>
  <si>
    <t>Enhanced visitor experience
Improved facility management</t>
  </si>
  <si>
    <t>Improved efficiency for facility staff
Potential for future benefits</t>
  </si>
  <si>
    <t>https://www.autodesk.com/design-make/articles/hong-kong-advanced-manufacturing-centre</t>
  </si>
  <si>
    <t>https://www.autodesk.com/design-make/articles/digital-manufacturing</t>
  </si>
  <si>
    <t>https://www.autodesk.com/customer-stories/digital-transformation/visiconsult</t>
  </si>
  <si>
    <t>https://aps.autodesk.com/customer-stories/gresham-smith</t>
  </si>
  <si>
    <t>https://aps.autodesk.com/customer-stories/moicon</t>
  </si>
  <si>
    <t>https://www.autodesk.com/customer-stories/metro-istanbul-article-story</t>
  </si>
  <si>
    <t>https://intandem.autodesk.com/resource/the-charles-h-wright-museums-digital-transformation-to-becoming-a-smart-museum/</t>
  </si>
  <si>
    <t>https://intandem.autodesk.com/resource/extending-data-to-facilities-management-how-phillips-exeter-academy-is-leveraging-digital-twin-technology/</t>
  </si>
  <si>
    <t>Digital Twin of Park - Barangaroo Harbour Park</t>
  </si>
  <si>
    <t>https://www.aurecongroup.com/projects/government/barangaroo-harbour-park</t>
  </si>
  <si>
    <t xml:space="preserve">The New South Wales Government wanted to invite communities to help prioritise features and facilities to ensure it met their expectations and requirements. Faced with the challenge of designing an engagement programme to motivate the busy and transient weekday business community as well as involve local residents and Barangaroo visitors, Aurecon’s visualisation specialists devised a gamification solution. 
Plans for Harbour Park, a 1.85-hectare public space on the Barangaroo waterfront in Sydney, include creating a versatile area for activities and events. The New South Wales Government aimed to engage the community to ensure the park met public expectations, leading to Aurecon's development of a gamified online platform, 'Design Your Barangaroo Harbour Park.' This interactive game allowed users to provide feedback by building their ideal park, choosing from features like sustainability and cultural installations. Aurecon promoted this game through a pop-up site, social media, and local outreach, resulting in over 200 in-person submissions and 8,000 online interactions. The feedback from this engagement directly informed the park's final design, reflecting community priorities and preferences.
</t>
  </si>
  <si>
    <t>Real-time visualization
Collaborative design
Data-driven insights
Scalable engagement
Flexible iteration
Reduced participation barriers
Efficient feedback gathering</t>
  </si>
  <si>
    <t>Digital Twin of Railway Station - Smart Stations, Transport for New South Wales (TfNSW)</t>
  </si>
  <si>
    <t>Digital Twin of Railway Station - Redfern Station Signal Sighting, Transport for New South Wales (TfNSW)</t>
  </si>
  <si>
    <t>Visualization of station design
Simulation of passenger flow
Analysis of accessibility improvements
Optimization of construction phasing
Real-time monitoring of project progress
Collaborative planning with stakeholders</t>
  </si>
  <si>
    <t>https://www.aurecongroup.com/projects/transport/redfern-station-upgrade-nsw</t>
  </si>
  <si>
    <t>- 9,000 km of track
- More than 6,000 fewer manual inspections will be needed in danger zones performing manual clearance
- Predictive modeling of rail network performance
Optimized route planning and design
Simulation of construction phasing and logistics
Integrated monitoring of asset condition
Scenario analysis for operational resilience
Collaborative stakeholder engagement
Data-driven decision making</t>
  </si>
  <si>
    <t>Real-time station monitoring and analytics
Simulation of passenger flows and station capacity
Predictive maintenance planning
Optimized energy and resource management
Responsive service adjustments based on demand
Integrated multimodal transportation planning
Intuitive visualization of station operations</t>
  </si>
  <si>
    <t>https://www.aurecongroup.com/projects/transport/inland-rail-queensland</t>
  </si>
  <si>
    <t>https://www.aurecongroup.com/projects/education-research/melbourne-university-life-sciences-digital-twin</t>
  </si>
  <si>
    <t>Digital Twin of a University Building - University of Melbourne Life Science Complex</t>
  </si>
  <si>
    <t>Accurate 3D modeling of the facility's design and layout
Simulation of building systems performance and optimization
Visualization of lab workflows and space utilization
Predictive maintenance planning for critical equipment
Scenario testing for emergency response and evacuation
Energy and resource management optimization
Collaborative design review and stakeholder engagement</t>
  </si>
  <si>
    <t>Digital Twin of Melbourne Quarter - Interactive Display Tool, Lendlease</t>
  </si>
  <si>
    <t>Integrated 3D model of the entire development
Simulation of pedestrian traffic flows and occupancy
Optimization of building energy performance
Predictive maintenance planning for shared services
Monitoring of environmental conditions and sustainability
Scenario testing for emergency response planning
Visualization and analysis for stakeholder collaboration</t>
  </si>
  <si>
    <t>Digital Twin of Housing - Kāinga Ora, Digital Platform for NZ Social Housing Redevelopment</t>
  </si>
  <si>
    <t>Centralized property data management for Kāinga Ora's 63,000 assets
Real-time assessment of properties against 29 councils' guidelines
Collaborative tools for business case development and pipeline planning
Automated evaluation of over 13 redevelopment factors using complex data workflows
Data-driven, collaborative decision-making to identify optimal opportunities</t>
  </si>
  <si>
    <t>https://www.aurecongroup.com/projects/government/housing-new-zealand-automated-tool</t>
  </si>
  <si>
    <t xml:space="preserve">To help state housing provider Kāinga Ora address New Zealand's social housing crisis, a digital platform was developed. This secure, GIS-based solution manages Kāinga Ora's 63,000 properties, assesses them against 29 councils' guidelines in real-time, and enables collaborative planning. Integrating complex data, the tool identifies optimal redevelopment opportunities. By empowering data-driven decisions, this digital solution equips Kāinga Ora to accelerate much-needed social housing delivery nationwide. This digital twin enables real-time analysis of property information against planning guidelines from 29 councils, facilitating strategic decision-making and efficient redevelopment planning. Technically, the tool integrates complex digital engineering, geoprocessing workflows, and automation to evaluate properties based on 13 attributes like site constraints and redevelopment potential. The technology behind the tool includes digital mapping, geospatial systems, and integrated advisory solutions, allowing Kāinga Ora to streamline property assessments and enhance housing supply over the next decade.
</t>
  </si>
  <si>
    <t>Digital Twin of Tram Stops - Victoria Department of Transport, Tram Stop Design Optimization</t>
  </si>
  <si>
    <t>https://www.aurecongroup.com/projects/transport/upgrading-tram-stop-melbourne</t>
  </si>
  <si>
    <t>Detailed 3D modeling of the tram stop environment
Simulation of pedestrian flow and accessibility needs
Optimization of platform design for seamless level boarding
Evaluation of wayfinding and tactile guidance systems
Validation of shelter, lighting, and security features
Integration of real-time passenger information displays
Scenario testing for emergency evacuation procedures
Collaborative review with diverse user groups and stakeholders</t>
  </si>
  <si>
    <t>This project provided the Department of Transport with digital twins that replicate the physical infrastructure of seven standard tram stop designs. The Victoria Department of Transport is upgrading Melbourne's tram stops to meet future Disability Standards for Accessible Public Transport, aiming for a more inclusive network. Aurecon developed digital twin tram stop designs using visualisation and digital engineering tools, collaborating with social enterprise Ability Works to gather user insights, especially from people with disabilities. The digital twins simulate real tram stop environments, allowing users to virtually "walk" around and experience the stops, thereby providing valuable feedback on design and accessibility. This digital tool also enables real-time scenario assessments and quick prototyping of new designs. Technologies involved include visualisation, immersive storytelling, and Aurecon's siteLab® platform. The key benefits include:
Enabling real-time scenario assessments for transport planning and infrastructure optimization
Allowing rapid prototyping of new tram stop designs to test with research participants
Delivering comprehensive user insights on successful and unsuccessful design elements, locations, and contextual factors
The digital twin platform empowers the Department to take a data-driven, user-centric approach to enhance the tram stop experience through informed infrastructure development.</t>
  </si>
  <si>
    <t>Through a combination of stakeholder interviews and desktop research over 200 unique Digital Twin application examples were identified, cleaned to primarily include hard assets, and analyzed for relevant data. Analyzed use-cases were sent back to relevant and prominent Technology Vendors for validation of data such as investment cost, enabling technologies, value-added benefits (the latter of which can be subjective).
Sources used include that of the following: Digital Twin Hub – Case Studies, World Economic Forum – Global Digital Twin Cities Case Library, Case-studies from individual technology providers such as Aurecon, Amazon Web Services, Arup, Autodesk, Aveva, Atlas, Bentley, Dassault Systemes, Leica Geosystems, Mott Macdonald, Unity, etc.</t>
  </si>
  <si>
    <t xml:space="preserve">Use-case data only includes that of available, publicly disclosed instances, and as such may retain information and data gaps. Important information, such as that of the cost of the Digital Twins, as well as quantified benefits are often confidential, leading to data limitations.
Categorization of elements of the use-cases, from the physical asset, the Digital Twin's primary use, its sector, and to the technologies/benefits involved are prone to inherent subjectivity bias. Some available data may be listed and categorized "as-stated", as explicit clarification on its relevant details are either unavailable, or simplified.
Limitations listed here are non-exhaustive, and illustrative of data limitations in the industry, especially towards building a business case.
</t>
  </si>
  <si>
    <t>19 July, 2024</t>
  </si>
  <si>
    <t>Digital Twin of Factory - Hong Kong Advanced Manufacturing Centre (AMC)</t>
  </si>
  <si>
    <t>Digital Twin of Machinery- Paper machines built with digital manufacturing</t>
  </si>
  <si>
    <t>Digital Twin of Machinery - VISICONSULT</t>
  </si>
  <si>
    <t xml:space="preserve">Digital Twin of Buildings - Gresham Smith
</t>
  </si>
  <si>
    <t>Digital Twin of Factory - Moicon</t>
  </si>
  <si>
    <t>Digital Twin of Rail Network -  Metro Istanbul</t>
  </si>
  <si>
    <t>Digital Twin of Museum - The Charles H. Wright Museum</t>
  </si>
  <si>
    <t>Digital Twin of School Facilities - Phillips Exeter Academy</t>
  </si>
  <si>
    <t>Medians</t>
  </si>
  <si>
    <t>DIGITAL TWIN TECHNOLOGY VENDOR DATABASE</t>
  </si>
  <si>
    <t>Sector coverage</t>
  </si>
  <si>
    <t>Geographic Coverage</t>
  </si>
  <si>
    <t>No.</t>
  </si>
  <si>
    <t>Name</t>
  </si>
  <si>
    <t>HQ</t>
  </si>
  <si>
    <t>Description</t>
  </si>
  <si>
    <t>DT Focus</t>
  </si>
  <si>
    <t>Water &amp; Urban Dev.</t>
  </si>
  <si>
    <t>Agriculture</t>
  </si>
  <si>
    <t>Finance</t>
  </si>
  <si>
    <t>Public Sector</t>
  </si>
  <si>
    <t>Human &amp; Social Development</t>
  </si>
  <si>
    <t>Industry and Trade (manufacturing)</t>
  </si>
  <si>
    <t>Central and West Asia</t>
  </si>
  <si>
    <t>East Asia</t>
  </si>
  <si>
    <t>South Asia</t>
  </si>
  <si>
    <t>Southeast Asia</t>
  </si>
  <si>
    <t>The Pacific</t>
  </si>
  <si>
    <t>Middle East</t>
  </si>
  <si>
    <t>Africa</t>
  </si>
  <si>
    <t>Countries</t>
  </si>
  <si>
    <t>General Contact</t>
  </si>
  <si>
    <t>Direct Contact</t>
  </si>
  <si>
    <t>Contact address</t>
  </si>
  <si>
    <t>Website</t>
  </si>
  <si>
    <t>1Spatial</t>
  </si>
  <si>
    <t>Geospatial data management and master data management provider</t>
  </si>
  <si>
    <t>Yes</t>
  </si>
  <si>
    <t>info@1spatial.com</t>
  </si>
  <si>
    <t>https://1spatial.com/</t>
  </si>
  <si>
    <t>Software as a Service platform provider of Building Information Modeling solutions</t>
  </si>
  <si>
    <t>support@3drepo.com</t>
  </si>
  <si>
    <t>Shadi Shad, Senior Business Development Executive (Sales)
Faisal Ramady, Customer Success Manager</t>
  </si>
  <si>
    <t>https://www.linkedin.com/in/shadi-shad-22a2645a/
https://www.linkedin.com/in/shadi-shad-22a2645a/</t>
  </si>
  <si>
    <t>https://3drepo.com/</t>
  </si>
  <si>
    <t>Digital twin and metaverse company</t>
  </si>
  <si>
    <t>China, Australia</t>
  </si>
  <si>
    <t>51service@51hitech.com</t>
  </si>
  <si>
    <t xml:space="preserve">Michael Tang, Global Sales Director </t>
  </si>
  <si>
    <t>https://www.linkedin.com/in/michael-tang-51world/</t>
  </si>
  <si>
    <t>https://www.51vr.com.au/</t>
  </si>
  <si>
    <t>Provider of product lifecycle management solutions</t>
  </si>
  <si>
    <t>info@aras.com</t>
  </si>
  <si>
    <t>Jason Kasper, Senior Director of Product Marketing</t>
  </si>
  <si>
    <t>https://www.linkedin.com/in/jasonkasper/</t>
  </si>
  <si>
    <t>https://www.aras.com/en/</t>
  </si>
  <si>
    <t>Accenture</t>
  </si>
  <si>
    <t>Global professional services company with leading capabilities in digital, cloud, and security</t>
  </si>
  <si>
    <t>No</t>
  </si>
  <si>
    <t>Tuvalu</t>
  </si>
  <si>
    <t>https://www.accenture.com/hk-en/about/contact-us</t>
  </si>
  <si>
    <t>https://www.accenture.com/hk-en</t>
  </si>
  <si>
    <t>AccuCities</t>
  </si>
  <si>
    <t>3D City models provider</t>
  </si>
  <si>
    <t>https://www.accucities.com/contact-accucities/</t>
  </si>
  <si>
    <t>https://www.accucities.com/</t>
  </si>
  <si>
    <t>Advanced Infrastructure</t>
  </si>
  <si>
    <t>Geospatial intelligence and data science company specialised in building software and data solutions for the Energy Transition</t>
  </si>
  <si>
    <t>https://www.advanced-infrastructure.co.uk/#get-in-touch</t>
  </si>
  <si>
    <t>https://www.advanced-infrastructure.co.uk/</t>
  </si>
  <si>
    <t>Akademiska Hus</t>
  </si>
  <si>
    <t>State-owned company in charge of developing and managing properties for academic education and research</t>
  </si>
  <si>
    <t>info@akademiskahus.se</t>
  </si>
  <si>
    <t>https://www.akademiskahus.se/en/</t>
  </si>
  <si>
    <t>Engineering simulation platform provider based on reduced-basis finite-element analysis</t>
  </si>
  <si>
    <t>Ireland, United Kingdom</t>
  </si>
  <si>
    <t>https://akselos.com/contact-us/</t>
  </si>
  <si>
    <t>Attila Dávid, Director of Sales Engineering
Michiel Van Haersma Buma, VP of Marketing</t>
  </si>
  <si>
    <t>https://www.linkedin.com/in/attila-d%C3%A1vid-580591ba/
https://www.linkedin.com/in/michiel-van-haersma-buma?lipi=urn%3Ali%3Apage%3Ad_flagship3_profile_view_base_contact_details%3BrOuOzXlIT%2B2IobnWPDnAFw%3D%3D</t>
  </si>
  <si>
    <t>https://akselos.com/</t>
  </si>
  <si>
    <t>ALIM Systems</t>
  </si>
  <si>
    <t>IT Services and IT Consulting</t>
  </si>
  <si>
    <t>https://alimsystems.com/contact-us/</t>
  </si>
  <si>
    <t>https://alimsystems.com/</t>
  </si>
  <si>
    <t>Group in the information and communication technology segment that focuses on digital innovation.</t>
  </si>
  <si>
    <t>https://www.almaviva.it/en_GB/Contact-us</t>
  </si>
  <si>
    <t>Cleber Cura D'Ars, Head of Sales</t>
  </si>
  <si>
    <t>https://www.linkedin.com/in/clebercuradars/</t>
  </si>
  <si>
    <t>https://www.almaviva.it/en_GB</t>
  </si>
  <si>
    <t>Multinational information technology. It provides software and cloud solutions for simulation, IoT, high performance computing, data analytics, and artificial intelligence.</t>
  </si>
  <si>
    <t>United States, Italy, France</t>
  </si>
  <si>
    <t>https://altair.com/contact-us</t>
  </si>
  <si>
    <t>Keshav Sundaresh, Global Director of Product Management - Digital Twin and Model Based Systems Engineering</t>
  </si>
  <si>
    <t>keshav.sundaresh@gmail.com
https://www.linkedin.com/in/keshavsundaresh/</t>
  </si>
  <si>
    <t>https://altair.com/</t>
  </si>
  <si>
    <t>Amberg Group AG</t>
  </si>
  <si>
    <t>Engineering and consulting company, provides specialised system solutions for the georeferenced collection and refinement of civil infrastructure information.</t>
  </si>
  <si>
    <t>https://amberggroup.com/about-us/location-contact</t>
  </si>
  <si>
    <t>https://amberggroup.com/our-expertise/amberg-digital-innovation-team</t>
  </si>
  <si>
    <t>AMC Bridge LLC</t>
  </si>
  <si>
    <t>Global software development consultancy serving engineering, manufacturing, and construction industries</t>
  </si>
  <si>
    <t>https://www.amcbridge.com/contact-us</t>
  </si>
  <si>
    <t>https://www.amcbridge.com/</t>
  </si>
  <si>
    <t>Ansys</t>
  </si>
  <si>
    <t>Develops and markets CAE/multiphysics engineering simulation software for product design, testing and operation</t>
  </si>
  <si>
    <t>https://www.ansys.com/contact-us</t>
  </si>
  <si>
    <t>https://www.ansys.com/</t>
  </si>
  <si>
    <t>Provider of design, engineering, architecture, planning, and advisory services across every aspect of the built environment.</t>
  </si>
  <si>
    <t>Hong Kong, Japan, United States, Netherlands, Australia, United Kingdom, Spain, Germany</t>
  </si>
  <si>
    <t>https://www.arup.com/contact</t>
  </si>
  <si>
    <t>jingfeng.xu@arup.com 
 +65 6411 2570
Serryn.eagleson@arup.com
0422624235
donny.darmawan@arup.com
+65 6411 2415</t>
  </si>
  <si>
    <t>https://www.arup.com/</t>
  </si>
  <si>
    <t>Provider of software products, solutions, services, and digital intelligence full-stack capabilities</t>
  </si>
  <si>
    <t>https://www.asiainfo.com/en_us/ir_contactinfo.html</t>
  </si>
  <si>
    <t>ji xia, Overseas Sales Director
Jacky (Jacky) Tu, Sales Manager</t>
  </si>
  <si>
    <t>https://www.linkedin.com/in/ji-xia-30724513/
https://www.linkedin.com/in/jacky-tu-85637a128/</t>
  </si>
  <si>
    <t>https://www.asiainfo.com/en_us/index.html</t>
  </si>
  <si>
    <t>Atlas Industries</t>
  </si>
  <si>
    <t>Guernsey</t>
  </si>
  <si>
    <t>Provider of 2D, 3D, BIM documentation, management and project delivery services to contractors as well as architectural and engineering practices.</t>
  </si>
  <si>
    <t>Hong Kong, Australia</t>
  </si>
  <si>
    <t>smart@atlasindustries.com</t>
  </si>
  <si>
    <t>https://atlasindustries.com/</t>
  </si>
  <si>
    <t>Engineering, management, design, planning, project management, consulting and advisory company</t>
  </si>
  <si>
    <t>https://www.aurecongroup.com/locations</t>
  </si>
  <si>
    <t>https://www.aurecongroup.com/</t>
  </si>
  <si>
    <t>Multinational software corporation that makes software products and services for the architecture, engineering, construction, manufacturing, media, education, and entertainment industries.</t>
  </si>
  <si>
    <t>https://asean.autodesk.com/support/contact-support</t>
  </si>
  <si>
    <t>https://asean.autodesk.com/</t>
  </si>
  <si>
    <t>Multinational engineering software provider</t>
  </si>
  <si>
    <t>Azerbaijan, Germany, Japan, West Africa, Norway, United States, Italy, Thailand</t>
  </si>
  <si>
    <t>https://www.aveva.com/en/contact/</t>
  </si>
  <si>
    <t>Ekasit Veerasarn, Channel Sales Manager - SEA
Jesús Gil Vilda, Product Sales Manager</t>
  </si>
  <si>
    <t xml:space="preserve">https://www.linkedin.com/in/ekasit-veerasarn-160aab59/
ekasit.veerasarn@aveva.com
https://www.linkedin.com/in/jes%C3%BAs-gil-vilda-99657a6/
</t>
  </si>
  <si>
    <t>https://www.aveva.com/</t>
  </si>
  <si>
    <t>Korea</t>
  </si>
  <si>
    <t>Enterprise-grade digital twin solution for mission-critical facilities and remote sites.</t>
  </si>
  <si>
    <t>Japan, South Korea</t>
  </si>
  <si>
    <t>https://www.beamo.ai/contact</t>
  </si>
  <si>
    <t xml:space="preserve">Ken Kim, CEO </t>
  </si>
  <si>
    <t>https://www.linkedin.com/in/ken8kim/</t>
  </si>
  <si>
    <t>https://www.beamo.ai/</t>
  </si>
  <si>
    <t>Software development company that develops, manufactures, licenses, sells and supports computer software and services for the design, construction, and operation of infrastructure.</t>
  </si>
  <si>
    <t>Finland, United States, Brazil, Singapore, South Korea, China, Malaysia, Germany, Australia, Italy, India</t>
  </si>
  <si>
    <t>https://www.bentley.com/contact-us/</t>
  </si>
  <si>
    <t>https://www.bentley.com/</t>
  </si>
  <si>
    <t>Berkeley &amp; Imperial</t>
  </si>
  <si>
    <t>Provider of services and consulting to operators, contractors, and government agencies, specializing in supporting oil &amp; gas operations and projects, carbon dioxide production, CO2 sequestration, and industrial engineering.</t>
  </si>
  <si>
    <t>http://berkeleyimperial.com/contact.html</t>
  </si>
  <si>
    <t>http://berkeleyimperial.com/</t>
  </si>
  <si>
    <t>Buildots</t>
  </si>
  <si>
    <t>Israel</t>
  </si>
  <si>
    <t>Construction tech startup that leverages Computer Vision, BIM and hardhat cameras to seamlessly track construction sites progress.</t>
  </si>
  <si>
    <t>Finland, Germany, Hong Kong, United Kingdom</t>
  </si>
  <si>
    <t>https://buildots.com/contact-us/</t>
  </si>
  <si>
    <t>https://buildots.com/</t>
  </si>
  <si>
    <t>Buro Happold</t>
  </si>
  <si>
    <t>Provides engineering consultancy, design, planning, project management, and consulting services for buildings, infrastructure, and the environment.</t>
  </si>
  <si>
    <t>https://www.burohappold.com/offices/</t>
  </si>
  <si>
    <t>https://www.burohappold.com/</t>
  </si>
  <si>
    <t>C9VT</t>
  </si>
  <si>
    <t>Specialist 360° video photography agency producing 3D virtual tours and digital twins for businesses, real estate, building, and ommercial property</t>
  </si>
  <si>
    <t>info@c9vt.co.uk</t>
  </si>
  <si>
    <t>https://c9vt.co.uk/</t>
  </si>
  <si>
    <t>CFMS Services</t>
  </si>
  <si>
    <t>Digital engineering consultancy, providing design &amp; analysis services, consultancy and IT infrastructure to help organisations create better solutions to pioneer new product development.</t>
  </si>
  <si>
    <t>info@cfms.org.uk</t>
  </si>
  <si>
    <t>https://cfms.org.uk/</t>
  </si>
  <si>
    <t>CMCL Innovations</t>
  </si>
  <si>
    <t>Develops digital engineering solutions to alleviate engineering challenges in energy, automotive, chemicals and materials industries as well as smart infrastructure.</t>
  </si>
  <si>
    <t>https://cmclinnovations.com/company/contact-us/</t>
  </si>
  <si>
    <t>https://cmclinnovations.com/</t>
  </si>
  <si>
    <t>Cognite</t>
  </si>
  <si>
    <t>Global industrial Software-as-a-Service (SaaS) provder</t>
  </si>
  <si>
    <t>https://www.cognite.com/contact</t>
  </si>
  <si>
    <t>https://www.cognite.com/en/</t>
  </si>
  <si>
    <t>Costain</t>
  </si>
  <si>
    <t>Delivers digital, consultancy and complex delivery services across the UK's critical national infrastructure with smart infrastructure solutions</t>
  </si>
  <si>
    <t>https://www.costain.com/contact-us/</t>
  </si>
  <si>
    <t>https://www.costain.com/</t>
  </si>
  <si>
    <t>Multinational software corporation which develops software for 3D product design, simulation, manufacturing and other 3D related products</t>
  </si>
  <si>
    <t>France, Italy, Sweden, United Kingdom, Germany,  Japan, South Korea, China, Singapore, United States</t>
  </si>
  <si>
    <t>https://www.3ds.com/support/contact/call-us/</t>
  </si>
  <si>
    <t>https://www.3ds.com/</t>
  </si>
  <si>
    <t>Decision Lab</t>
  </si>
  <si>
    <t>Uses scientific techniques in mathematical optimisation, heuristic simulation, machine learning, and digital twin principles to develop novel solutions that provide decision makers at world-leading organisations with clear new insights.</t>
  </si>
  <si>
    <t>https://decisionlab.co.uk/contact-us/</t>
  </si>
  <si>
    <t>https://decisionlab.co.uk/</t>
  </si>
  <si>
    <t>DNV</t>
  </si>
  <si>
    <t>Independent assurance and risk management provider</t>
  </si>
  <si>
    <t>https://www.dnv.com/contact/media-contacts.html</t>
  </si>
  <si>
    <t>https://www.dnv.com/</t>
  </si>
  <si>
    <t>info@duality.ai</t>
  </si>
  <si>
    <t>https://www.duality.ai/</t>
  </si>
  <si>
    <t>Developer of an AI-based simulation software designed to provide monitoring &amp; engagement platforms for businesses.</t>
  </si>
  <si>
    <t>info@e8ight.co.kr</t>
  </si>
  <si>
    <t>Jin Kim, CEO</t>
  </si>
  <si>
    <t>https://www.linkedin.com/in/jin-kim-64413b16b/</t>
  </si>
  <si>
    <t>https://e8ight.co.kr/en/</t>
  </si>
  <si>
    <t>Elliott Wood</t>
  </si>
  <si>
    <t>structural and civil engineering practice, providing services for all engineering aspects of the built environment.</t>
  </si>
  <si>
    <t>https://www.elliottwood.co.uk/contact</t>
  </si>
  <si>
    <t>https://www.elliottwood.co.uk/</t>
  </si>
  <si>
    <t>Emu Analytics</t>
  </si>
  <si>
    <t xml:space="preserve">Software company that offers versatile geospatial data analytics and visualisation solutions. Our software offers data-driven approaches to a range of challenges  covering digital twins, smart cities and infrastructure. </t>
  </si>
  <si>
    <t>info@emu-analytics.com</t>
  </si>
  <si>
    <t>https://www.emu-analytics.com/</t>
  </si>
  <si>
    <t xml:space="preserve"> Environmental management technology company that has developed a leading Software-as-Service platform which translates data into action in real-time.</t>
  </si>
  <si>
    <t>https://envirosuite.com/contact</t>
  </si>
  <si>
    <t>Megan Ramplin, Sr Sales Executive
Elizabeth Tyrrell, Head of Global Sales Enablement</t>
  </si>
  <si>
    <t>https://www.linkedin.com/in/megan-ramplin-b4424335/
https://www.linkedin.com/in/elizabeth-tyrrell/</t>
  </si>
  <si>
    <t>https://envirosuite.com/</t>
  </si>
  <si>
    <t>Multinational geographic information system software company.</t>
  </si>
  <si>
    <t>United States, Grenada, Netherlands, South Korea</t>
  </si>
  <si>
    <t>https://www.esri.com/en-us/contact#c=th&amp;t=0</t>
  </si>
  <si>
    <t>Jon Freeman, Strategic Sales Leader</t>
  </si>
  <si>
    <t>https://www.linkedin.com/in/jondfreeman?lipi=urn%3Ali%3Apage%3Ad_flagship3_profile_view_base_contact_details%3BdoZxNcufQfWPKZrjf51JBQ%3D%3D</t>
  </si>
  <si>
    <t>https://www.esri.com/en-us/home</t>
  </si>
  <si>
    <t>Faculty Science</t>
  </si>
  <si>
    <t>Provides AI services across a range of industries and use-cases, including hardware integration, data fusion, object and signal detection, NLP, improved maintenance and supply chain prediction and application of AI/ML to improve business processes.</t>
  </si>
  <si>
    <t>United Kingdom, United States</t>
  </si>
  <si>
    <t>https://faculty.ai/contact-us/</t>
  </si>
  <si>
    <t>https://faculty.ai/</t>
  </si>
  <si>
    <t>FARO Technologies</t>
  </si>
  <si>
    <t>Provides 3D measurement, imaging and realization technologies for manufacturing, construction and public safety analytics industries.</t>
  </si>
  <si>
    <t>https://www.faro.com/en/About-Us/Contact-Us</t>
  </si>
  <si>
    <t>https://www.faro.com/</t>
  </si>
  <si>
    <t>Fathom</t>
  </si>
  <si>
    <t>Saudi Arabia</t>
  </si>
  <si>
    <t>Global software company providing an enterprise AI platform to deliver intelligent applications suite</t>
  </si>
  <si>
    <t>contact@fathom.io</t>
  </si>
  <si>
    <t>https://fathom.io/</t>
  </si>
  <si>
    <t>Fintricity</t>
  </si>
  <si>
    <t>Agile Digital Transformation advisory, consulting and technology firm.</t>
  </si>
  <si>
    <t>https://www.fintricity.com/contact/</t>
  </si>
  <si>
    <t>https://www.fintricity.com/</t>
  </si>
  <si>
    <t>Multinational information and communications technology equipment and services corporation</t>
  </si>
  <si>
    <t>Japan, Germany, United Kingdom,  United States</t>
  </si>
  <si>
    <t>info.th@fujitsu.com</t>
  </si>
  <si>
    <t xml:space="preserve">Vivek Mahajan, Chief Technology Officer
Koolnadthar Laksanasiri, Marketing Manager (Thailand) </t>
  </si>
  <si>
    <t xml:space="preserve">https://www.linkedin.com/in/vivek-mahajan-17b345b1/
https://www.linkedin.com/in/koolnadthar-laksanasiri-77494a213/
</t>
  </si>
  <si>
    <t>https://www.fujitsu.com/global/</t>
  </si>
  <si>
    <t>Fusion242</t>
  </si>
  <si>
    <t>Digital platforms &amp; technical consultancy that helps in collecting data, through software, analytics, AI</t>
  </si>
  <si>
    <t>enquiries@fusion242.com</t>
  </si>
  <si>
    <t>https://www.fusion242.com/</t>
  </si>
  <si>
    <t>Provides platform that accelerates property development by combining architectural design and urban, financial and environmental analytics</t>
  </si>
  <si>
    <t>Thailand, Australia</t>
  </si>
  <si>
    <t>https://www.giraffe.build/contact-us</t>
  </si>
  <si>
    <t xml:space="preserve">Rob Asher, CEO 
John Asher, CTO </t>
  </si>
  <si>
    <t>https://www.linkedin.com/in/rob-asher-2b343632/
https://www.linkedin.com/in/rob-asher-2b343632/</t>
  </si>
  <si>
    <t>https://www.giraffe.build/</t>
  </si>
  <si>
    <t>Offers a 3D photo realistic geo referenced platform that unifies information via open standards and provides visual management presence for quality decision making</t>
  </si>
  <si>
    <t>Philippines, Malaysia</t>
  </si>
  <si>
    <t>https://graffiquo.com/contact/</t>
  </si>
  <si>
    <t xml:space="preserve">Markus Oszwald, Vice President Sales </t>
  </si>
  <si>
    <t>https://www.linkedin.com/in/markus-oszwald-a193ba32/</t>
  </si>
  <si>
    <t>https://graffiquo.com/</t>
  </si>
  <si>
    <t>High-Performance Computing Center Stuttgart</t>
  </si>
  <si>
    <t>Research institute and a supercomputer center.</t>
  </si>
  <si>
    <t>https://www.hlrs.de/contact</t>
  </si>
  <si>
    <t xml:space="preserve">Michael M. Resch, Director </t>
  </si>
  <si>
    <t>michael.resch(at)hlrs.de
tel: +49 711 685-87200</t>
  </si>
  <si>
    <t>https://www.hlrs.de/</t>
  </si>
  <si>
    <t>IBM</t>
  </si>
  <si>
    <t>Multinational technology corporation, leading advances in AI, automation and hybrid cloud solutions</t>
  </si>
  <si>
    <t>https://www.ibm.com/contact?lnk=flg-cont-usen</t>
  </si>
  <si>
    <t>https://www.ibm.com/us-en</t>
  </si>
  <si>
    <t>IES</t>
  </si>
  <si>
    <t xml:space="preserve">Global climate tech company delivering innovative technology solutions and consultancy services to decarbonise the built environment. </t>
  </si>
  <si>
    <t>United Kingdom, United States, Hungary, Ireland, Scotland</t>
  </si>
  <si>
    <t>https://www.iesve.com/contact-us</t>
  </si>
  <si>
    <t>https://www.iesve.com/</t>
  </si>
  <si>
    <t>IMERZA</t>
  </si>
  <si>
    <t>Tech company focused on Virtual Reality and real estate sales.</t>
  </si>
  <si>
    <t>Info@imerza.com</t>
  </si>
  <si>
    <t xml:space="preserve">Dorian Vee, Co-Founder &amp; CTO 
Dorian Vee, Co-Founder &amp; CTO </t>
  </si>
  <si>
    <t>https://www.linkedin.com/in/dorianvee/
https://www.linkedin.com/in/matt-ernst-b2512a1/</t>
  </si>
  <si>
    <t>https://imerza.com/</t>
  </si>
  <si>
    <t>Invicara</t>
  </si>
  <si>
    <t>Provides software for buildings, infrastructure and cities, enabling them with digital twins to plan, discover, simulate, operate and manage assets.</t>
  </si>
  <si>
    <t>https://invicara.com/</t>
  </si>
  <si>
    <t>Iotics</t>
  </si>
  <si>
    <t>Iotics' platform functions as an overlay network architecture, effectively creating Digital Data Twins.</t>
  </si>
  <si>
    <t>https://www.iotics.com/contact</t>
  </si>
  <si>
    <t>https://www.iotics.com/</t>
  </si>
  <si>
    <t>Jacobs</t>
  </si>
  <si>
    <t>Provides a full spectrum of professional services including consulting, technical, scientific and project delivery for the government and private sector.</t>
  </si>
  <si>
    <t>https://www.jacobs.com/contact</t>
  </si>
  <si>
    <t>https://www.jacobs.com/</t>
  </si>
  <si>
    <t>Industry-specific predictive software solutions for renewable energy and heavy industry</t>
  </si>
  <si>
    <t>Romania</t>
  </si>
  <si>
    <t>hello@jungle.ai</t>
  </si>
  <si>
    <t>Alexander Helmer, Co-founder and CTO
Alexander Helmer, Senior Sales Consultant</t>
  </si>
  <si>
    <t>https://www.linkedin.com/in/amchelmer/
charlesmonteiro86@gmail.com</t>
  </si>
  <si>
    <t>https://www.jungle.ai/</t>
  </si>
  <si>
    <t>Kaiasm</t>
  </si>
  <si>
    <t>Innovation lab specialising in structuring data for human need, making “data fit for humans”. 
Kaiasm creates massive structured data sets, innovative value-weighted methodologies, and advanced tooling.</t>
  </si>
  <si>
    <t>info@kaiasm.com</t>
  </si>
  <si>
    <t>https://www.kaiasm.com/</t>
  </si>
  <si>
    <t>KEO</t>
  </si>
  <si>
    <t>Kuwait</t>
  </si>
  <si>
    <t>Provides BIM consulting services for clients throughout the Middle East.</t>
  </si>
  <si>
    <t>https://www.keoic.com/contact</t>
  </si>
  <si>
    <t>https://www.keoic.com/das</t>
  </si>
  <si>
    <t>Krellian</t>
  </si>
  <si>
    <t>Provides smart building solutions which help businesses make their buildings smarter, safer and more sustainable.</t>
  </si>
  <si>
    <t>enquiries@krellian.com</t>
  </si>
  <si>
    <t>https://krellian.com/</t>
  </si>
  <si>
    <t>Provider of products and systems for surveying and geographical measurement.</t>
  </si>
  <si>
    <t>Spain, United Kingdom, Switzerland, Netherlands, United States, France, Australia, Denmark, Germany, United Arab Emirates, Indonesia</t>
  </si>
  <si>
    <t>https://leica-geosystems.com/contact-us</t>
  </si>
  <si>
    <t>Chris Rotegard,Direct Sales Representative</t>
  </si>
  <si>
    <t>https://www.linkedin.com/in/chris-rotegard-06591947/</t>
  </si>
  <si>
    <t>https://leica-geosystems.com/</t>
  </si>
  <si>
    <t>LEMAUREY</t>
  </si>
  <si>
    <t>Providing experienced, independent and impartial knowledge based support for the Airports &amp; Aviation industry.</t>
  </si>
  <si>
    <t>andy@lemaurey.co.uk</t>
  </si>
  <si>
    <t>https://www.lemaurey.co.uk/digital-twins</t>
  </si>
  <si>
    <t>Luniq</t>
  </si>
  <si>
    <t>Developing interconnected solutions tailored for the increasingly complex digital landscape.</t>
  </si>
  <si>
    <t>hello@weareluniq.com</t>
  </si>
  <si>
    <t>https://weareluniq.com/</t>
  </si>
  <si>
    <t>MathWorks</t>
  </si>
  <si>
    <t>Privately held corporation that specializes in mathematical computing software</t>
  </si>
  <si>
    <t>https://www.mathworks.com/support/contact_us.html?s_tid=hp_ff_s_support</t>
  </si>
  <si>
    <t>https://www.mathworks.com/</t>
  </si>
  <si>
    <t>Spatial computing platform</t>
  </si>
  <si>
    <t>United States, United Kingdom, Singapore</t>
  </si>
  <si>
    <t>https://matterport.com/contact-us</t>
  </si>
  <si>
    <t>May Leng N.
Director, Sales Operations and Deal Desk (International Sales)
Christina Miller, Director Global Sales Operations and Deal Desk</t>
  </si>
  <si>
    <t>https://www.linkedin.com/in/mayleng/
https://www.linkedin.com/in/christina-miller-a256333/</t>
  </si>
  <si>
    <t>https://matterport.com/</t>
  </si>
  <si>
    <t>Management, engineering and development consultancy</t>
  </si>
  <si>
    <t>New Zealand, Scotland, United Kingdom, Australia</t>
  </si>
  <si>
    <t>https://www.mottmac.com/contact</t>
  </si>
  <si>
    <t>https://www.mottmac.com/</t>
  </si>
  <si>
    <t>NavVis</t>
  </si>
  <si>
    <t>Develops next generation technology for the built environment that enables accurate mobile mapping of indoor spaces, fully immersive 3D Buildings and enterprise-ready digital twin solutions.</t>
  </si>
  <si>
    <t>United States, Germany, Austria</t>
  </si>
  <si>
    <t>https://www.navvis.com/company/contact</t>
  </si>
  <si>
    <t>https://www.navvis.com/</t>
  </si>
  <si>
    <t>Provider of software-connected automated test and measurement systems.</t>
  </si>
  <si>
    <t>https://www.ni.com/en/contact-us.html</t>
  </si>
  <si>
    <t>René Voorhorst, Sales Director - Global Accounts for NI</t>
  </si>
  <si>
    <t>rene.voorhorst@me.com</t>
  </si>
  <si>
    <t>https://www.ni.com/en.html</t>
  </si>
  <si>
    <t xml:space="preserve">Nokia Systems </t>
  </si>
  <si>
    <t>Technology provider across mobile, fixed and cloud networks, our solutions enable a more productive, sustainable and inclusive world</t>
  </si>
  <si>
    <t>https://www.nokia.com/contact-us/</t>
  </si>
  <si>
    <t>https://www.nokia.com/</t>
  </si>
  <si>
    <t>Manufactures graphics processors, mobile technologies, and desktop computers</t>
  </si>
  <si>
    <t>https://www.nvidia.com/en-us/contact/</t>
  </si>
  <si>
    <t xml:space="preserve">Anthony J Varacalli, VP Global OEM Sales </t>
  </si>
  <si>
    <t>https://www.linkedin.com/in/anthony-j-varacalli-a4793966/</t>
  </si>
  <si>
    <t>https://www.nvidia.com/en-us/</t>
  </si>
  <si>
    <t>Conducts R&amp;D to create scientific knowledge and solutions that strengthen the nation's leadership in key areas of science; and increase the availability of clean, abundant energy.</t>
  </si>
  <si>
    <t>https://www.ornl.gov/project/contact-us</t>
  </si>
  <si>
    <t xml:space="preserve">
Balendra Sutharshan, COO/ Executive Vice President for Operations
David M Keim, Chief Communications Officer</t>
  </si>
  <si>
    <t>sutharshanb@ornl.gov ,  +1 8655765315
keimdm@ornl.gov , +1 8655769122</t>
  </si>
  <si>
    <t>https://www.ornl.gov/</t>
  </si>
  <si>
    <t>Palantir Technologies</t>
  </si>
  <si>
    <t>Public company that specializes in big data analytics</t>
  </si>
  <si>
    <t>https://www.palantir.com/contact/</t>
  </si>
  <si>
    <t>https://www.palantir.com/</t>
  </si>
  <si>
    <t>PTC</t>
  </si>
  <si>
    <t>Computer software and services company</t>
  </si>
  <si>
    <t>https://www.ptc.com/en/contact-us</t>
  </si>
  <si>
    <t>https://www.ptc.com/en</t>
  </si>
  <si>
    <t>Razor</t>
  </si>
  <si>
    <t>Technology consultancy and software development house specialising in solving complex problems</t>
  </si>
  <si>
    <t>https://www.razor.co.uk/contact</t>
  </si>
  <si>
    <t>https://www.razor.co.uk/</t>
  </si>
  <si>
    <t>International, non-listed engineering consultancy firm with digital technologies and software solutions</t>
  </si>
  <si>
    <t>United Kingdom, Netherlands</t>
  </si>
  <si>
    <t>info@rhdhv.com</t>
  </si>
  <si>
    <t>https://www.royalhaskoningdhv.com/</t>
  </si>
  <si>
    <t>Multinational software company</t>
  </si>
  <si>
    <t>https://www.sap.com/about/company/office-locations.html</t>
  </si>
  <si>
    <t>Yasushi Tomita, Vice President , Head of Service Sales 
Dudrudee Klangsuwan, Senior Sales Executive</t>
  </si>
  <si>
    <t>https://www.linkedin.com/in/yasushi-tomita-05aa7699/
https://www.linkedin.com/in/dudrudee-klangsuwan-88975352/</t>
  </si>
  <si>
    <t>https://www.sap.com/index.html</t>
  </si>
  <si>
    <t>Semantic Arts</t>
  </si>
  <si>
    <t>Information systems consulting firm that specializes semantic technology and strategic enterprise architecture.</t>
  </si>
  <si>
    <t>https://www.semanticarts.com/contact-us/</t>
  </si>
  <si>
    <t>https://www.semanticarts.com/</t>
  </si>
  <si>
    <t>Visualisation platform enabling better collaboration and decision-making for all project teams involved</t>
  </si>
  <si>
    <t>contact@sensat.co.uk</t>
  </si>
  <si>
    <t>James Dean, CEO
Harry Atkinson, Co-Founder and Chief Customer Officer</t>
  </si>
  <si>
    <t>https://www.linkedin.com/in/james-dean-22810933/
https://www.linkedin.com/in/harry-atkinson-posts/</t>
  </si>
  <si>
    <t>https://www.sensat.co/about-us</t>
  </si>
  <si>
    <t>Technology company focused on industry, infrastructure, transport, and healthcare</t>
  </si>
  <si>
    <t>https://www.siemens.com/global/en/general/contact.html</t>
  </si>
  <si>
    <t>Dusadee Khammanee, Head of Sales</t>
  </si>
  <si>
    <t>https://www.linkedin.com/in/dusadee-khammanee-38636542/</t>
  </si>
  <si>
    <t>https://www.siemens.com/global/en.html</t>
  </si>
  <si>
    <t>Siradel</t>
  </si>
  <si>
    <t>Digital transformation &amp; sustainability</t>
  </si>
  <si>
    <t xml:space="preserve">https://www.siradel.com/contact/ </t>
  </si>
  <si>
    <t>Cyrille Gabory, VP of Sales
Sudhan Roy, SVP of Sales</t>
  </si>
  <si>
    <t>https://www.linkedin.com/in/cyrillegabory/
https://www.linkedin.com/in/sudhan-roy-7512113/</t>
  </si>
  <si>
    <t xml:space="preserve">https://www.siradel.com/ </t>
  </si>
  <si>
    <t>https://www.slingshotsimulations.com/contact/</t>
  </si>
  <si>
    <t>https://www.slingshotsimulations.com/</t>
  </si>
  <si>
    <t>Ukraine</t>
  </si>
  <si>
    <t>Custom software development company</t>
  </si>
  <si>
    <t>pavlo.nevylko@softengi.com</t>
  </si>
  <si>
    <t>Svitlana Onyshchenko, Head of Partnerships
David Gibbs, Business Development Manager USA
Maurizio Demarch, Business Development Manager Italy</t>
  </si>
  <si>
    <t>svitlana.onyshchenko@softengi.com
david.gibbs@softengi.com
maurizio.demarch@softengi.com</t>
  </si>
  <si>
    <t>https://softengi.com/</t>
  </si>
  <si>
    <t>Property and city management solutions through digital twins</t>
  </si>
  <si>
    <t>hello@spinview.io</t>
  </si>
  <si>
    <t>Tori Mackenzie-Harvey, Commercial Director</t>
  </si>
  <si>
    <t>https://www.linkedin.com/in/tori-mackenzie-harvey/</t>
  </si>
  <si>
    <t>https://spinview.io/</t>
  </si>
  <si>
    <t>Geographic Information System software products and services provider and IT enterprise in Asia</t>
  </si>
  <si>
    <t>https://www.supermap.com/en-us/about/?79_1.html</t>
  </si>
  <si>
    <t xml:space="preserve">Rezky Raynaldo, Sales Manager
Lynn Liu, Sales Manager </t>
  </si>
  <si>
    <t>https://www.linkedin.com/in/rezky-raynaldo-97b099b4/
https://www.linkedin.com/in/lynn-liu-466a752a/</t>
  </si>
  <si>
    <t>https://www.supermap.com/en-us/</t>
  </si>
  <si>
    <t>Specialists in innovative digital experiences, delivering unique exhibitions and interactive solutions worldwide.</t>
  </si>
  <si>
    <t>United Kingdom, Hong Kong, Portugal, India</t>
  </si>
  <si>
    <t>enquiries@tekuchi.com</t>
  </si>
  <si>
    <t>Nick Pickop, Group Director</t>
  </si>
  <si>
    <t>https://www.linkedin.com/in/nickpickop/</t>
  </si>
  <si>
    <t>https://tekuchi.com/</t>
  </si>
  <si>
    <t>Engineering research agency within The Texas A&amp;M University System</t>
  </si>
  <si>
    <t>tees-info@tamu.edu.</t>
  </si>
  <si>
    <t>Robert H. Bishop, Vice Chancellor for Engineering
Keith Biggers, Director for Applied Technology</t>
  </si>
  <si>
    <t>(+1) 979-845-1306, engineeringvcd@tamu.edu
(+1) 979-458-8963, biggers@tamu.edu</t>
  </si>
  <si>
    <t>https://tees.tamu.edu/</t>
  </si>
  <si>
    <t>Th3rdcurve</t>
  </si>
  <si>
    <t>Business transformation consultancy with strong background in project controls, digital solutions and business intelligence.</t>
  </si>
  <si>
    <t>info@th3rdcurve.com &lt;info@th3rdcurve.com&gt;;</t>
  </si>
  <si>
    <t>https://www.th3rdcurve.com/</t>
  </si>
  <si>
    <t xml:space="preserve">The National Institute of Water and Atmospheric Research </t>
  </si>
  <si>
    <t>Crown Research Institute focusing on atmospheric, marine, and freshwater research</t>
  </si>
  <si>
    <t>enquiries@niwa.co.nz</t>
  </si>
  <si>
    <t>https://niwa.co.nz/</t>
  </si>
  <si>
    <t>Thridium</t>
  </si>
  <si>
    <t>Provides a Safety and Security Management System that improves Preparedness, supports Situation Awareness and Decision Making in cases of critical emergencies that require partial or complete evacuation using Digital Twins to simplify the sensemaking and streamline safety operations.</t>
  </si>
  <si>
    <t>hello@thridium.com</t>
  </si>
  <si>
    <t>https://thridium.com/t4s/</t>
  </si>
  <si>
    <t>Topcon Positioning Group</t>
  </si>
  <si>
    <t>Designer, manufacturer and distributor of precision measurement and workflow solutions for the global construction, geospatial and agriculture markets.</t>
  </si>
  <si>
    <t>https://www.topconpositioning.com/company/about</t>
  </si>
  <si>
    <t>https://www.topconpositioning.com/</t>
  </si>
  <si>
    <t>Twinview</t>
  </si>
  <si>
    <t>Browser-based digital twin platform for the property sector that delivers measurable value by optimising performance, reducing carbon, increasing productivity and improving space utilisation.</t>
  </si>
  <si>
    <t>info@twinview.com</t>
  </si>
  <si>
    <t>https://www.twinview.com/</t>
  </si>
  <si>
    <t>Provider of real-time digital twin visualization software to manage digital infrastructures</t>
  </si>
  <si>
    <t>https://www.uino.com/about/contact.html</t>
  </si>
  <si>
    <t xml:space="preserve">Aohan Chen, CEO
Andy Ren, Central goverment &amp; enterprise department director </t>
  </si>
  <si>
    <t>https://www.linkedin.com/in/aohan-chen-59a76128/
https://www.linkedin.com/in/andy-ren-93723533/</t>
  </si>
  <si>
    <t>https://www.uino.com/</t>
  </si>
  <si>
    <t>Platform for creating and operating real-time 3D (RT3D) content.</t>
  </si>
  <si>
    <t>Germany, United States, Sweden, South Africa, Norway, United Kingdom, France</t>
  </si>
  <si>
    <t>https://create.unity.com/unity-for-industries</t>
  </si>
  <si>
    <t>https://unity.com/solutions/digital-twins</t>
  </si>
  <si>
    <t>Urban Hawk</t>
  </si>
  <si>
    <t>Provides realtime, very large scale voxelised digital twins - using Polaron, our 3D Simulation engine to allow for systems and geo-specific modelling</t>
  </si>
  <si>
    <t>https://us9.list-manage.com/contact-form?u=7fdbae2bfb4cb137953f2d67b&amp;form_id=64c509cff8b4f8212c77b9f68a417a5d</t>
  </si>
  <si>
    <t>https://polaronworldengine.com/</t>
  </si>
  <si>
    <t>Varadise Limited</t>
  </si>
  <si>
    <t>Builds next generation Digital Twin as BIM CDE for Construction Industry, and provides digital and innovative solution consulting services</t>
  </si>
  <si>
    <t>https://varadise.ai/contact-us/</t>
  </si>
  <si>
    <t>Terence Lui, CEO 
Martin Siu, Product Owner</t>
  </si>
  <si>
    <t>https://www.linkedin.com/in/terence-lui-027632147/
https://www.linkedin.com/in/martin-siu/</t>
  </si>
  <si>
    <t>https://varadise.ai/</t>
  </si>
  <si>
    <t>VirtualSpaces</t>
  </si>
  <si>
    <t>Mobile Virtual Reality startup that helps in visualizing architectural drawings using Immersive techonology.</t>
  </si>
  <si>
    <t>India, Monaco</t>
  </si>
  <si>
    <t>https://virtualspaces.tech/contact-us</t>
  </si>
  <si>
    <t>https://virtualspaces.tech/</t>
  </si>
  <si>
    <t>Expert group in the field of visual inspections and image processing inspections</t>
  </si>
  <si>
    <t>https://www.visco-tech.com/english/helpdesk/</t>
  </si>
  <si>
    <t>Wakako Saito, Sales 
Shinji Okumura, Sales Engineering Manager</t>
  </si>
  <si>
    <t>https://www.linkedin.com/in/wakako-saito-2ba8935/
https://www.linkedin.com/in/shinji-okumura-bb25ab178/</t>
  </si>
  <si>
    <t>Nuclear reactor business owned by Électricité de France and Mitsubishi Heavy Industries. They design, manufacture, and service essential components and fuel for nuclear reactors, contributing their expertise to existing projects around the world.</t>
  </si>
  <si>
    <t>France, United States, Germany, China, United Kingdom, Canada, Belgium, Hungary, Slovakia, Spain, Switzerland</t>
  </si>
  <si>
    <t>https://www.framatome.com/en/contact-us/</t>
  </si>
  <si>
    <t>Floriane Tixier, International Sales &amp; Offer Manager
Vincent MERCIER, VP Sales &amp; Marketing</t>
  </si>
  <si>
    <t>https://www.linkedin.com/in/floriane-tixier-41b953152/
https://www.linkedin.com/in/vincent-mercier-b8b380b1/</t>
  </si>
  <si>
    <t>https://www.framatome.com/en/</t>
  </si>
  <si>
    <t>Perth, Western Australia</t>
  </si>
  <si>
    <t>RemSense provides data-driven insights and engineering solutions to enable industrial digital transformation, with a focus on their VirtualPlant digital twin product.</t>
  </si>
  <si>
    <t>Perth</t>
  </si>
  <si>
    <t>https://remsense.com.au/</t>
  </si>
  <si>
    <t>Rory O'Connor, Virtualplant Product and Projects Manager
Adrian Hollis, General Manager Operations</t>
  </si>
  <si>
    <t>https://www.linkedin.com/in/roryaoc/
https://www.linkedin.com/in/adrian-hollis-5928608b/</t>
  </si>
  <si>
    <t>Subiaco, Western Australia</t>
  </si>
  <si>
    <t>End-to-end digital twin solution delivering actionable location intelligence to power digital asset management solutions by building and hosting Digital Twins in the cloud.</t>
  </si>
  <si>
    <t>United States, Australia</t>
  </si>
  <si>
    <t>https://www.pointerra.com/contact/</t>
  </si>
  <si>
    <t>Greg Itzstein, Head of Product at Pointerra
Jill Wrenn, VP-Customer Engagement</t>
  </si>
  <si>
    <t>https://www.linkedin.com/in/gregitzstein/
https://www.linkedin.com/in/jill-wrenn-306846195/</t>
  </si>
  <si>
    <t>https://www.pointerra.com/</t>
  </si>
  <si>
    <t>Kissimmee, Florida, United States</t>
  </si>
  <si>
    <t>A public-private partnership specializing in digital, RF, and photonics interposer technology development coupled with advanced packaging capabilities. As an ITAR-certified and DMEA trust-ready supplier, BRIDG offers R&amp;D expertise and a 200mm microelectronics fabrication facility geared toward system miniaturization, device integration, hardware security, and product manufacturing key to aerospace, defense, automotive, telecommunications, medical, and the IoT/AI revolution.</t>
  </si>
  <si>
    <t>https://gobridg.com/contact/</t>
  </si>
  <si>
    <t>Gloria LeQuang, Vice President, Marketing &amp; Communications</t>
  </si>
  <si>
    <t>https://www.linkedin.com/in/glorialequang/</t>
  </si>
  <si>
    <t>https://gobridg.com/</t>
  </si>
  <si>
    <t>Arlington, Virginia, United States</t>
  </si>
  <si>
    <t>Sedaro's cloud-scalable simulation technology enables breakthrough designs and optimized performance beyond current capabilities.</t>
  </si>
  <si>
    <t>inquiries@sedarotech.com</t>
  </si>
  <si>
    <t>Mark Godine, Sales and Business Development
Mark Godine, Sales and Business Development</t>
  </si>
  <si>
    <t>https://www.linkedin.com/in/mark-godine-a9423a59/
https://www.linkedin.com/in/mark-godine-a9423a59/</t>
  </si>
  <si>
    <t>https://www.sedaro.com/</t>
  </si>
  <si>
    <t>San Francisco, California, United States</t>
  </si>
  <si>
    <t>Cohesive provides comprehensive digital engineering, asset management, and optimization solutions that leverage data, digital twins, and AI</t>
  </si>
  <si>
    <t>United States, Brazil, Canada, United Kingdom, Netherlands, Souh Africa, Spain, Poland, Ukraine, Indonesia, Australia</t>
  </si>
  <si>
    <t>https://cohesivegroup.com/contact/</t>
  </si>
  <si>
    <t xml:space="preserve">Mitchel Weber, Global Marketing Director </t>
  </si>
  <si>
    <t>https://www.linkedin.com/in/mitchelweber/</t>
  </si>
  <si>
    <t>https://cohesivegroup.com/</t>
  </si>
  <si>
    <t>Oakbrook Terrace, IL, United States</t>
  </si>
  <si>
    <t>Design and develop simulation modeling software for business applications</t>
  </si>
  <si>
    <t>China, India, Japan, South Korea, Australia, Unites States, France, United Kingdom,Germany, Italy, Finland, Genoa, South Africa</t>
  </si>
  <si>
    <t>https://www.anylogic.com/company/contact-us/</t>
  </si>
  <si>
    <t xml:space="preserve">Sergey Suslov, Director of Sales </t>
  </si>
  <si>
    <t>https://www.linkedin.com/in/sergey-suslov-457a873/</t>
  </si>
  <si>
    <t>https://www.anylogic.com/</t>
  </si>
  <si>
    <t>CSIRO, Data 61</t>
  </si>
  <si>
    <t>Canberra, Australia</t>
  </si>
  <si>
    <t>Works on science and engineering projects. CSIRO's Data61 is the data and digital specialist arm.</t>
  </si>
  <si>
    <t>Australia, Chile, France, United States, Burkina Faso, Nigeria, Canada, China, Columbia, United Kingdom, Cyprus, Germany, India, Indonesia, Japan, Malaysia, Mexico, Phillipines, Papua New Guinea, Singapore, Thailand, Vietnam</t>
  </si>
  <si>
    <t>https://www.csiro.au/en/contact</t>
  </si>
  <si>
    <t xml:space="preserve">Jon Whittle, Director
Alexandra Persley, Communication Manager </t>
  </si>
  <si>
    <t>https://www.linkedin.com/in/whittlejon/
+61 7 3833 5794 , +61 4 0108 8155</t>
  </si>
  <si>
    <t>https://www.csiro.au/</t>
  </si>
  <si>
    <t>TIS INTEC Group</t>
  </si>
  <si>
    <t>Tokyo, Japan</t>
  </si>
  <si>
    <t>IT operations to peripheral business</t>
  </si>
  <si>
    <t>United Sates, China, Thailand, Myanmar, Singapore, Vietnam , Indonesia</t>
  </si>
  <si>
    <t>https://www.tis.com/contact/</t>
  </si>
  <si>
    <t>Makoto Nakamura, Director, Marketing Strategy
Hiroyuki Kato, Chief Sales Officer</t>
  </si>
  <si>
    <t>https://www.linkedin.com/in/makoto-nakamura-ba8a2227/
https://www.linkedin.com/in/hiroyuki-kato-25a989149/</t>
  </si>
  <si>
    <t>https://www.tis.com/</t>
  </si>
  <si>
    <t>Zurich, Switzerland</t>
  </si>
  <si>
    <t>Real-world 3D experiences to transform the way people perceive and interact with the world</t>
  </si>
  <si>
    <t>https://nomoko.world/solutions/praedia/</t>
  </si>
  <si>
    <t>Nilson Kufus, Co-founder and CEO
Vincent Pedrini, Co-founder and CFO</t>
  </si>
  <si>
    <t>https://www.linkedin.com/in/nilsonkufus/
https://www.linkedin.com/in/vincent-pedrini-12435a13/</t>
  </si>
  <si>
    <t>http://nomoko.world/</t>
  </si>
  <si>
    <t>Espoo, Finland</t>
  </si>
  <si>
    <t>Research and development in the Nordic countries</t>
  </si>
  <si>
    <t>https://www.vttresearch.com/en</t>
  </si>
  <si>
    <t>Pekka Karimaa, Head of Sales and Customer Partnerships
Timo Kakkonen, Vice President, Sales and Customer Partnerships</t>
  </si>
  <si>
    <t>https://www.linkedin.com/in/pekkakarimaa/
https://www.linkedin.com/in/timo-kakkonen-05421b56/</t>
  </si>
  <si>
    <t>Specializes in interactive 3D simulation software for urban planning and environmental impact analysis.</t>
  </si>
  <si>
    <t>Netherlands, Germany, United Kingdom, Belgium</t>
  </si>
  <si>
    <t>info@tygron.com</t>
  </si>
  <si>
    <t>florian@tygron.com
+31624890266
hedi@tygron.com
+31624512082
support@tygron.com</t>
  </si>
  <si>
    <t>https://www.tygron.com/en/</t>
  </si>
  <si>
    <t xml:space="preserve">Amazon Web Services </t>
  </si>
  <si>
    <t>Comprehensive cloud computing platform offering a wide range of services, including computing power, storage, and databases, to businesses and individuals worldwide.</t>
  </si>
  <si>
    <t>Israel, Japan, South Korea, India, Singapore, Australia, New Zealand, United Kingdom, Germany, France, Ireland, Sweden, Switzerland, Spain, Italy, Netherlands, United Arab Emirates (UAE), Bahrain, South Africa, United States, Canada, Brazil</t>
  </si>
  <si>
    <t>https://aws.amazon.com/contact-us/?nc2=h_header</t>
  </si>
  <si>
    <t xml:space="preserve">aandc@amazon.com 
cclawton@amazon.com.au 
palchari@amazon.co.uk </t>
  </si>
  <si>
    <t>https://aws.amazon.com/?nc2=h_lg</t>
  </si>
  <si>
    <t>Their services encompass CGI still images, animation, VFX, and immersive content like VR and AR, with a focus on innovation and tailored creative solutions across sectors such as e-commerce, retail, automotive, and real estate.</t>
  </si>
  <si>
    <t>London, New York, Auckaland</t>
  </si>
  <si>
    <t>enquiries-uk-europe@the-boundary.com</t>
  </si>
  <si>
    <t>James Falconer, Managing Director, North America</t>
  </si>
  <si>
    <t>https://www.linkedin.com/in/james-falconer/</t>
  </si>
  <si>
    <t>https://www.the-boundary.com/</t>
  </si>
  <si>
    <t>Skycatch</t>
  </si>
  <si>
    <t>San Francisco, United States</t>
  </si>
  <si>
    <t>Industrial data company using hardware, software, and AI to extract and index critical information from the physical world, delivering high-precision data efficiently for global enterprises in construction, mining, and energy.</t>
  </si>
  <si>
    <t>San Francisco, Midrand, Nauru</t>
  </si>
  <si>
    <t>https://blog.skycatch.com/contact_us</t>
  </si>
  <si>
    <t>https://skycatch.com/</t>
  </si>
  <si>
    <t>They aim to create virtual representations of the ocean, merging earth observation, modeling, and digital infrastructure to forecast future developments within maritime environments.</t>
  </si>
  <si>
    <t>https://ocean-twin.eu/get-in-touch</t>
  </si>
  <si>
    <t>Bente Lilja Bye, Innovation Director</t>
  </si>
  <si>
    <t>https://www.linkedin.com/in/bente-lilja-bye/?originalSubdomain=no</t>
  </si>
  <si>
    <t>https://ocean-twin.eu/</t>
  </si>
  <si>
    <t>Leeds , West Yorkshire, United Kingdom</t>
  </si>
  <si>
    <t>A provider of Decision Intelligence solutions utilizing advanced data science, AI, and digital twins to address contemporary global challenges.</t>
  </si>
  <si>
    <t>United States, United Kingdom</t>
  </si>
  <si>
    <t>BT Group</t>
  </si>
  <si>
    <t>London, United Kingdom</t>
  </si>
  <si>
    <t>They provide essential communication services and solutions that connect people, addressing global challenges such as the pandemic, climate change, and cybersecurity, enhancing everyday life through technology.</t>
  </si>
  <si>
    <t>United Kingdom, Spain, France, The Netherlands, Belgium, Germany, Switzerland, Italy, Sweden, Poland,Hungary, Budapest, Debrecen, United States, Canada, Mexico, Colombia, Brazil, Argentina, Turkey, United Arab Emirates, South Africa, India, China, Hong Kong, Malaysia, Singapore, Indonesia, Philippines, South Korea, Japan, Australia, Abu Dhabi</t>
  </si>
  <si>
    <t>https://www.bt.com/about/contact-bt</t>
  </si>
  <si>
    <t>Allison Kirkby, Chief Executive</t>
  </si>
  <si>
    <t>https://www.linkedin.com/in/allison-kirkby-b639758/</t>
  </si>
  <si>
    <t>https://www.bt.com/</t>
  </si>
  <si>
    <t>Eos Positioning Systems</t>
  </si>
  <si>
    <t>Montreal, Canada</t>
  </si>
  <si>
    <t>They focus on designing and manufacturing high-precision Bluetooth GPS and GNSS receivers tailored for GIS mapping, surveying, and machine control applications.</t>
  </si>
  <si>
    <t>https://eos-gnss.com/contact</t>
  </si>
  <si>
    <t>Jean-Yves Lauture, Chief Technical Officer</t>
  </si>
  <si>
    <t>https://www.linkedin.com/in/jean-yves-lauture-27b97314/</t>
  </si>
  <si>
    <t>https://eos-gnss.com/</t>
  </si>
  <si>
    <t>Getmapping</t>
  </si>
  <si>
    <t>Fleet, Hampshire, United Kingdom</t>
  </si>
  <si>
    <t>They are a provider of aerial photography, LiDAR, and digital mapping services , offering diverse geographic data and tailored mapping products for markets like government, construction, and media.</t>
  </si>
  <si>
    <t>United Kingdom, Cape Town, Pretoria</t>
  </si>
  <si>
    <t>https://www.getmapping.co.uk/contact/</t>
  </si>
  <si>
    <t>Dave Horner, Group CEO</t>
  </si>
  <si>
    <t>https://www.linkedin.com/in/dave-horner-b8563a5/</t>
  </si>
  <si>
    <t>https://www.getmapping.co.uk/</t>
  </si>
  <si>
    <t>DataMesh</t>
  </si>
  <si>
    <t>They specializes in digital twin and mixed reality solutions, using its FactVerse platform to integrate real-time data with 3D environments for industries like manufacturing and construction, enhancing operations and training with AI, AR, and IoT technologies.</t>
  </si>
  <si>
    <t>United States, Singapore, Tokyo, China</t>
  </si>
  <si>
    <t>https://datamesh.com/contact-us/</t>
  </si>
  <si>
    <t>Jie Li, CEO</t>
  </si>
  <si>
    <t>https://www.linkedin.com/in/paradiso/</t>
  </si>
  <si>
    <t>https://datamesh.com/</t>
  </si>
  <si>
    <t>Microsoft Azure</t>
  </si>
  <si>
    <t>Redmond, Washington, United States</t>
  </si>
  <si>
    <t>Microsoft Azure is a cloud computing platform by Microsoft that provides application and service management, access, and development for individuals, companies, and governments through its global infrastructure.</t>
  </si>
  <si>
    <t>United States, China, Japan, Korea, India, Singapore, Malaysia, Australia, New Zealand, UK, Germany, France, Netherlands, Ireland, Norway, Switzerland, Italy, Spain, Sweden, UAE, Qatar, South Africa, Canada, Brazil</t>
  </si>
  <si>
    <t>https://azure.microsoft.com/en-us/contact</t>
  </si>
  <si>
    <t>Andy Beatman, Director of AI Product Marketing</t>
  </si>
  <si>
    <t>https://www.linkedin.com/in/andybeatman/</t>
  </si>
  <si>
    <t>https://azure.microsoft.com/en-us</t>
  </si>
  <si>
    <t>Hitachi</t>
  </si>
  <si>
    <t>Chiyoda-ku, Tokyo, Japan</t>
  </si>
  <si>
    <t>They leverage technology and innovation to contribute to society through their Social Innovation Business, focusing on mobility, smart life, industry, energy, and IT, enhancing quality of life and sustainability.</t>
  </si>
  <si>
    <t xml:space="preserve">Japan, United Kingdom, </t>
  </si>
  <si>
    <t>https://www.hitachi.com/contact/index.html</t>
  </si>
  <si>
    <t>Gladys Fernandez , Global Senior Marketing Director</t>
  </si>
  <si>
    <t>https://www.linkedin.com/in/gladysfernandez/</t>
  </si>
  <si>
    <t>https://www.hitachi.com/</t>
  </si>
  <si>
    <t xml:space="preserve">MindEarth </t>
  </si>
  <si>
    <t>Biel, Berne, Switzerland</t>
  </si>
  <si>
    <t>They aim to deliver highly customized location-based services to B2B and B2G clients, enabling more confident and profitable data-driven decisions.</t>
  </si>
  <si>
    <t>Switzerland, Italy, Indonesia</t>
  </si>
  <si>
    <t>https://mindearth.ai/contact/</t>
  </si>
  <si>
    <t xml:space="preserve">Emanuele Strano, Founder CEO </t>
  </si>
  <si>
    <t>https://www.linkedin.com/in/emanuele-strano-05b728141/</t>
  </si>
  <si>
    <t>https://mindearth.ai/</t>
  </si>
  <si>
    <t>Kepco E&amp;C</t>
  </si>
  <si>
    <t>Port Elgin, Ontario, Canada</t>
  </si>
  <si>
    <t>They pecializes in designing power plants and has advanced expertise in both fossil fuel and nuclear technologies, with a focus on environmental and renewable energy solutions.</t>
  </si>
  <si>
    <t>South Korea, Canada</t>
  </si>
  <si>
    <t>https://www.kepco-enc.com/index.es?sid=a2</t>
  </si>
  <si>
    <t>Youngjun lee, Manager</t>
  </si>
  <si>
    <t>https://www.linkedin.com/in/youngjun-lee-417a6543/</t>
  </si>
  <si>
    <t>https://www.kepco-enc.com/</t>
  </si>
  <si>
    <t>California, United States</t>
  </si>
  <si>
    <t>They provide software that accelerates electrification and decarbonization across the energy sector, transforming how power is created, managed, and consumed to make the energy ecosystem more intelligent, efficient, and sustainable.</t>
  </si>
  <si>
    <t>https://www.gevernova.com/contact</t>
  </si>
  <si>
    <t>Bernard Cubizolles, Senior Global Manager Product Marketing</t>
  </si>
  <si>
    <t>https://www.linkedin.com/in/bernard-cubizolles/</t>
  </si>
  <si>
    <t>https://www.gevernova.com/</t>
  </si>
  <si>
    <t>Paris, France</t>
  </si>
  <si>
    <t>https://www.oris-connect.com/en/contact-us?hsCtaTracking=72b8c45d-ff02-4e99-9951-a926002cfab7%7C0385ff2c-8a51-4062-acd7-58e3b607bda4</t>
  </si>
  <si>
    <t>https://www.oris-connect.com/en/</t>
  </si>
  <si>
    <t>Copenhagen, Denmark</t>
  </si>
  <si>
    <t xml:space="preserve">They deliver sustainable solutions in buildings, transport, energy, environment and health, water, management consulting, and architecture, merging local expertise with global knowledge to drive positive change and create sustainable cities and societies.
</t>
  </si>
  <si>
    <t>China, Japan, and South Korea, India, Singapore, Malaysia, Thailand, Vietnam, Indonesia, Australia, New Zealand, Denmark, Sweden, Norway, Finland, UK, Germany, France, Netherlands, Belgium, Spain, Italy, Portugal, Austria, Switzerland, Poland, UAE, Saudi Arabia, Qatar, Oman, South Africa, Kenya, Nigeria, Egypt, United States, Canada, Brazil</t>
  </si>
  <si>
    <t>https://www.ramboll.com/contact-us/people</t>
  </si>
  <si>
    <t>Eleanor (Waldron) Fox, Head of Marketing &amp; Communications</t>
  </si>
  <si>
    <t>https://www.linkedin.com/in/eleanor-fox-41959a3b/</t>
  </si>
  <si>
    <t>https://www.ramboll.com/</t>
  </si>
  <si>
    <t>The company offers reality capture and AI-powered analytics tools for builders to capture visual records of job sites, verify work, resolve disputes, and track progress, streamlining workflows and enhancing decision-making.</t>
  </si>
  <si>
    <t>China, Japan, South Korea.
India, Singapore, Malaysia, Thailand, Indonesia, Vietnam, Australia, New Zealand, UK, Germany, France, Netherlands, Belgium, Spain, Italy, Switzerland, Sweden, Norway, Denmark, Austria, Portugal, UAE, Saudi Arabia, Qatar, Oman, South Africa, Kenya, Nigeria, USA, Canada, Brazil</t>
  </si>
  <si>
    <t>https://www.openspace.ai/contact/</t>
  </si>
  <si>
    <t xml:space="preserve">Jennifer Toton, Chief Marketing Officer </t>
  </si>
  <si>
    <t>https://www.linkedin.com/in/jennifertoton/</t>
  </si>
  <si>
    <t>https://www.openspace.ai/</t>
  </si>
  <si>
    <t>KCI</t>
  </si>
  <si>
    <t>Maryland, United States</t>
  </si>
  <si>
    <t>They are an engineering, consulting and construction firm.</t>
  </si>
  <si>
    <t>https://www.kci.com/contact/</t>
  </si>
  <si>
    <t xml:space="preserve">Jill Kaempf, Assistant Director of Marketing </t>
  </si>
  <si>
    <t>https://www.linkedin.com/in/jkaempf/</t>
  </si>
  <si>
    <t>https://www.kci.com/</t>
  </si>
  <si>
    <t>Neuron</t>
  </si>
  <si>
    <t>They aim to deliver the next-generation smart building solution for every building.</t>
  </si>
  <si>
    <t>https://www.neuroncloud.ai/contact-us/</t>
  </si>
  <si>
    <t xml:space="preserve">Ken Liao, VP of Technology </t>
  </si>
  <si>
    <t>https://www.linkedin.com/in/ken-liao-505a14137/</t>
  </si>
  <si>
    <t>https://www.neuroncloud.ai/</t>
  </si>
  <si>
    <t>Unreal</t>
  </si>
  <si>
    <t>North Carolina, United States</t>
  </si>
  <si>
    <t>Real-time 3D tool used by creators across various industries, including games, film, architecture, automotive, and more, to produce innovative content and immersive experiences.</t>
  </si>
  <si>
    <t xml:space="preserve">Yes </t>
  </si>
  <si>
    <t>https://www.unrealengine.com/en-US/support</t>
  </si>
  <si>
    <t>Tim Sweeney, CEO</t>
  </si>
  <si>
    <t>https://www.linkedin.com/in/tim-sweeney-2034262a1/</t>
  </si>
  <si>
    <t>https://www.unrealengine.com/en-US</t>
  </si>
  <si>
    <t>Specialized Digital Twin provider with capabilites in simulating complex environmental scenarios to gain real-time responses and insights</t>
  </si>
  <si>
    <t>United States, Italy, India</t>
  </si>
  <si>
    <t>Nicholas Pindred, Client Sales Executive
Brian Donovan, Head of Global Go To Market</t>
  </si>
  <si>
    <t>https://www.linkedin.com/in/nicholaspindred/
bdonovancc@gmail.com
https://www.linkedin.com/in/brian-donovan-9891807</t>
  </si>
  <si>
    <t>NTT Data</t>
  </si>
  <si>
    <t>Japanese multinational information technology service and consulting company that offers industry solutions, business process services, IT moderniation, and managed services</t>
  </si>
  <si>
    <t>https://www.nttdata.com/global/en/contact-us</t>
  </si>
  <si>
    <t>https://www.nttdata.com/global/en/</t>
  </si>
  <si>
    <t>ORIS Connect, or ORIS Materials Intelligence, connects infrastructure construction with digitization and materials expertise for a smart use of resources and low impact infrastructure. They use AI to optimize construction materials and infrastructure impact by aggregating and mapping data to enhance material use, cost efficiency, and sustainability.</t>
  </si>
  <si>
    <t xml:space="preserve">Nicolas Miravalls, CEO
Ann Somera, Head of Business Development - APAC
Hugo Pley-Leclercq, Project Director
André Weigelt, CTO </t>
  </si>
  <si>
    <t>nicolas.miravalls@oris-connect.com
ann.somera@oris-connect.com
hugo.pley-leclercq@oris-connect.com
https://www.linkedin.com/in/weigelt-andre/</t>
  </si>
  <si>
    <t>Darren Hseih, Global Head/VP of Business Development &amp; Partnerships
Christian Sanz, CEO</t>
  </si>
  <si>
    <t>darren@skycatch.com
https://www.linkedin.com/in/csanz/</t>
  </si>
  <si>
    <t>Andra Christie, Specialist Spatial/Visual Computing, APJ
Craig Lawton, Principal AIML Data Specialist, APJ
Pallavi Chari, Senior IoT Specialist, EMEA</t>
  </si>
  <si>
    <t>Jing Feng, Principal | Digital Services – Australasia Leader, Singapore
Serryn Eagleson, Digital Advisory Lead, Australia
Donny Darmawan, Geospatial and Earth Observation Lead Asia-Pacific, Singapore</t>
  </si>
  <si>
    <t>David Llorente, Digital Director
Hanh Nguyen Hien, Marketing Manager</t>
  </si>
  <si>
    <t>david.llorente@atlasindustries.com
https://www.linkedin.com/in/hanh-hien-nguyen/</t>
  </si>
  <si>
    <t>Ken Lee, Director, Digital Enablement
Dr. Sanphawat Jatupatwarangkul, Digital Practice Leader (Thailand)
Frank Nelisi, Digital Practice Leader, Greater China</t>
  </si>
  <si>
    <t>ken.lee@aurecongroup.com
sanphawat.j@aurecongroup.com
frank.nelisi@aurecongroup.com</t>
  </si>
  <si>
    <t>Brett Casson, Senior Manager AEC Strategy, APAC &amp; EMEA
Kelly Furtado, Account Executive, ANZ &amp; ASEAN</t>
  </si>
  <si>
    <t>brett.casson@autodesk.com
kelly.furtado@autodesk.com</t>
  </si>
  <si>
    <t>Gaurav Varma, Marketing Leader - APAC
Richard Irwin, Senior Marketing Manager
Leona Hardin, Marketing Head</t>
  </si>
  <si>
    <t>Gaurav.varma@bentley.com
linkedin.com/in/richard-irwin-24974216/
linkedin.com/in/leona-hardin-13a995112/</t>
  </si>
  <si>
    <t>Shree Harsha, Business Strategy &amp; Consulting Director
Taherah Kuhl, VP - Business Services Industry
Samson Khaou, Executive VP, APAC</t>
  </si>
  <si>
    <t>shree.harsha@3ds.com
taherah.kuhl@3ds.com
samson.khaou@3ds.com</t>
  </si>
  <si>
    <t xml:space="preserve">Derek Murray, Digital Advisory Lead, Asia
Dave R., Head of Marketing Engagement </t>
  </si>
  <si>
    <t>derek.murray@mottmac.com
https://www.linkedin.com/in/dave-ritchie/</t>
  </si>
  <si>
    <t>Paolo Tagliaretti, Director (FMCG)
Antonio Marzullo, Director
Maria Trussoni, Head of Sustainability &amp; Green Tech</t>
  </si>
  <si>
    <t>PaoloAngelo.Tagliaretti@nttdata.com
antonio.marzullo@nttdata.com
MariaVittoria.Trussoni@nttdata.com</t>
  </si>
  <si>
    <t>Robert Harwood, CEO
Joe Leach, Tech Strategist 
Andrew M., Customer Success Manager / Senior Project Manager</t>
  </si>
  <si>
    <t xml:space="preserve">https://www.linkedin.com/in/r-harwood/
https://www.linkedin.com/in/joeleachdeveloper/
</t>
  </si>
  <si>
    <t>Florian Witsenburg, CEO, The Netherlands/Europe
Hedi van Dijk, COO, The Netherlands/Europe
Support Tygron, Support Department, The Netherlands/Europe</t>
  </si>
  <si>
    <t>Zia UL Islam, Sales and Business Development Head
Amit Mangwani, Head of Sales
Ramesh Vedavyasa, Industry Sales Manager
Elizabeth Martinez Jorges, Director, Global Sales Operations &amp; Sales Compensation</t>
  </si>
  <si>
    <t xml:space="preserve">zia.ul@unity3d.com
https://www.linkedin.com/in/amitmangwani/
https://www.linkedin.com/in/rameshvedavyasa/
https://www.linkedin.com/in/elimartinezj/
</t>
  </si>
  <si>
    <t>Version 3.1</t>
  </si>
  <si>
    <t>Digital Twin of Water System - (Main water utility Company in Italy)</t>
  </si>
  <si>
    <t>NTT DATA</t>
  </si>
  <si>
    <t>Customer selected NTT DATA Italy to help it design, develop, and deliver a new cloud-based solution that would integrate data and information from different systems to help improve the management of its water network and make it easier to monitor KPIs and meet regulatory requirements. 
The solution is a strategic and operational decision support tool for the sustainable management of water resources that was conceived by the customer and built in collaboration with NTT DATA Italy using agile development methods.
The platform enables the customer to:
Improve the management, monitoring and optimization of the network by detecting losses and unauthorized withdrawals and identifying improvement actions.
Provide up-to-date data on the water balance according to regulatory requirements and report macro-indicators of water losses.
Promote service continuity by using IoT smart sensors to monitor losses and interruptions, detect alerts, identify inefficient users and use Machine Learning for predictive maintenance. The solution is today used by seven water companies in the Customer Group with more than 2,000 districts monitored and more than 6.8 million inhabitants served. 
Moreover, in recognition of its innovative design, it has received prestigious awards</t>
  </si>
  <si>
    <t>-35% water leakage
-25% failures
2K districts managed
30% service continuity process improvement
54000km drinking water network managed</t>
  </si>
  <si>
    <t xml:space="preserve">https://it.nttdata.com/news-and-events/2022/ntt-data-e-acea
https://es.nttdata.com/insights/case-studies/acea-mejora-la-gestion-del-agua-con-metodologia-agile 
https://www.arenadigitale.it/2024/06/21/acea-waidy-management-system-si-aggiudica-il-premio-compasso-doro/  </t>
  </si>
  <si>
    <t>Digital Twin of electric infrastructure - (main energy utility company in Spain)</t>
  </si>
  <si>
    <t>Customer asked to improve the efficiency and quality of its activities and infrastructures. It has been realized the BIM implementation for each of the customer departments involved in the project (lasted 24 months).
Integration of the available  tools on customers side with the new processes and tools of BIM implementation.In the project scope, following aspects have been considered: 
Substation Asset Data Model and Engineering Processes definition.
Definition of TO-BE workflows.
Selection of BIM and CDE modeling tools.
Design of data platform and integration architecture. 
Creation of Iberdrola BIM elements catalog.
Deployment of training plan.
Digital Modeling Tool Utilization: Adoption of a tool for digital modeling to streamline documentation, quantification, and project coordination.
Revit Modeling: Implementation of Revit for efficient modeling, distance checking, and digital model coordination across disciplines.
Integration with External and customer systems: Bridging BIM model data with Iberdrola's database systems
ProjectWise Integration for Collaboration: Implementing to streamline project collaboration and document management, ensuring real-time data access and team coordination
Leveraging iTwin for Digital Twins: Utilizing Bentley iTwin to create and manage digital twins of infrastructure, providing a dynamic, up-to-date representation of projects for enhanced decision-making</t>
  </si>
  <si>
    <t>Digital Twin of a Pumping Station - Hydrocarbon transportation company in Colombia</t>
  </si>
  <si>
    <t xml:space="preserve">Client aims to become the most innovative and intelligent hydrocarbon transportation company. It requires the creation of a fully digital, agile, and efficient platform that allows it to digitize and virtualize the entire transportation network.​
Its vision is to implement "the pumping station of the future"; for this it is necessary to create digital twins of all the physical assets that support its entire operation, allowing remote monitoring and operation from any digital channel.​
​Cloud architecture based on Azure IoT solution for digitizing a pumping station.​
A Cloud Platform has been implemented to manage the devices and ingest and process the devices’ telemetry; the data is analyzed and visualized in near real-time in its corresponding Digital Twin.​
Implement and integrate the 3D model of the physical asset (Engine) that allows real-time monitoring and operation from a digital channel.
</t>
  </si>
  <si>
    <t>Colombia</t>
  </si>
  <si>
    <t>Momenttum | SmartX solutions</t>
  </si>
  <si>
    <t>3M - 5M</t>
  </si>
  <si>
    <t>Cost</t>
  </si>
  <si>
    <t>0 - 250k</t>
  </si>
  <si>
    <t>250k - 500k</t>
  </si>
  <si>
    <t>1M - 3M</t>
  </si>
  <si>
    <t>5M - 10M</t>
  </si>
  <si>
    <t>10M+</t>
  </si>
  <si>
    <t>https://www.visitdenmark.dk/corporate/om-os/nyheder/noegleaktoerer-i-dansk-turisme-gaar-sammen-om-national-dataplatform</t>
  </si>
  <si>
    <t>According to the 15-Minute City concept, everyone living in a city should have access to essential urban services within a 15-minute walk or bike. The target customer aims at becoming a “15-minute city” to:​
Create a sustainable, accessible, diverse, and inclusive urban environment.​
Allow residents to conveniently access essential amenities and services.​
Reduce commuting times.​
Improve the overall quality of life for its inhabitants.​
Monitoring the reference KPIs such as proximity of different types of buildings, distribution of the number and types of current infrastructures, current scenario performance</t>
  </si>
  <si>
    <t>https://www.media.mit.edu/posts/city-science-and-ntt-data-to-collaborate-on-urban-simulation-for-rome-italy/</t>
  </si>
  <si>
    <t>We developed a tool for a better plan and management of the urban development through a virtual replica with simulations and analysis.
Providing to the city planners and policymakers valuable insights, anticipating potential issues, optimizing resource allocation and improving the overall effectiveness of urban initiatives.
A tool to drive informed decision-making, leading to increased sustainability, enhanced citizen satisfaction, and overall better urban living conditions in the city</t>
  </si>
  <si>
    <t>Digital Twin of Las Vegas</t>
  </si>
  <si>
    <t>The Smart Solution gives the City of Las Vegas real-time visibility of potential incidents, which is invaluable to first responders and public safety decision-makers. Response times have improved since they receive alerts instead of having to check cameras or send a patrol. Insights into how an area is being used can also help make planning decisions. It allows officials to integrate other edge systems (like those that monitor air quality) and public data sources (like weather information) to enable better decision-making. “Not only has NTT DATA brought an end-to-end ecosystem into our environment, but they’ve also worked with the systems we already had in place,” says Sherwood. “Allowing us to forge new partnerships with other organizations as we continue to create great solutions that are improving our efficiency and building our community in a new and safe way.” Creating cost efficiencies Las Vegas expects to save up to a million dollars a year by avoiding wrong-way accidents and lowering the resource costs for continuous patrolling. These savings can then be redirected into other priority areas. Improving traffic and road safety Studying incidents of wrong-way driving informs decisions to replace stop signs with traffic lights on busy streets. “Wrong-way driving incidents have gone down significantly where we’ve done this. The data shows that we used to have approximately 40 incidents a day,” says Craig. “Now we're seeing, on average, only three or four a week.”
Improves park safety for residents and visitors
Uses data-driven insights to shape planning
Creates opportunities for future growth</t>
  </si>
  <si>
    <t>&gt;$1M savings per year 
&gt;90% reduction in wrong-way driving 
&gt;14K predictions per week from extensive AI and ML models</t>
  </si>
  <si>
    <t>https://us.nttdata.com/en/case-studies/city-of-las-vegas-client-story</t>
  </si>
  <si>
    <t>Organizations and authorities in the public transport sectors need planning tools to organize and schedule rides and track and monitor the current scenario. The currently available platforms do not account for the planning phase, forecasting future mobility trends, and measuring the impact of interventions on the public transportation networks. The real need seems to be a platform that allows both monitoring the current scenario and evaluating possible interventions.
NTT DATA Solution allows to identify the main indicators that can support decision-makers when scheduling and organizing rides. Provide a planning platform with an interactive map for visualizing KPIs and planning interventions.​
The solution helps transportation planners to plan interventions by simulating them and comparing the “as-is” scenario with the “what-if”.
​</t>
  </si>
  <si>
    <t xml:space="preserve">Natural disasters pose a significant challenge in risk assessment and management due to their unpredictable nature and potential for widespread damage. Traditional approaches lack the granularity needed to accurately assess these risks, exacerbated by factors such as climate change and limited data availability. The increasing frequency and severity of natural events underscore the urgency for innovative solutions that integrate advanced technologies and data analytics to empower stakeholders with actionable insights and mitigate the impact of disasters. 
In the MVP, we developed a tool tailored for insurance stakeholders, to assess risks and damages associated with floods. This platform seamlessly integrates a partner’s flood models APIs to visualize related risks, presenting both numerical data and heatmap graphs that reflect the impact of climate events and asset damage. Beyond its predictive capabilities, the platform enables users to explore and analyze historical data related to diverse sustainability KPIs (e.g., the heat stress score), and evaluate their impact across different RCP scenarios. _x000B_A key advantage of using Qlik is its natural language querying and report generation.
</t>
  </si>
  <si>
    <t>Given a certain point on the map, the system returns the risk of car theft and the zones (1Km x 1Km) with a higher risk of car theft are highlighted. The algorithm achieved a rate accuracy in crimes prediction of 98%</t>
  </si>
  <si>
    <t>Forests are recognized as a renewable and ecological resource for long-term carbon storage, and they play a crucial role in achieving carbon neutrality. 
Public, private organizations and individuals looking for transparency will require advanced technologies as proof of quality.
​We developed a E2E solution, that uses cutting-edge AI techniques to monitor forest biomass and other vital parameters in vegetation, integrating on-field measurements such as CO2 flux sensors and LiDAR scans with satellite imagery for improved accuracy. 
It leverages new methods for measuring and monitoring carbon stored in vegetation based on scientific standards, improving accuracy and transparency with the aim of increasing the confidence level of the carbon markets. 
This asset enables a new business model that aims at producing exponential revenues from 20/30 years long forestry projects absorbing CO2 and producing carbon credits.</t>
  </si>
  <si>
    <t>https://it.nttdata.com/news-and-events/2023/ntt-data-awards-2023</t>
  </si>
  <si>
    <t>Syntphony Perfect Store - CPG global leaders</t>
  </si>
  <si>
    <t>Starting from developing the next-generation visual shelf recognition solution, Syntphony Perfect Store aims at transforming Retail Execution by evolving shelf management and fueling sales growth.
By applying leading edge technologies (Edge AI, Digital Twin, Spatial Computing) to address major pain points (e.g. async KPIs, low accuracy, cost by picture), we have developed a new business model (cost decoupling from cloud consumption, real-time KPIs and exception management) by directly partnering with our clients sinche the very initial phases of the development.
The solution offers a real-time shelf capturing through video stream, enabling fasrter image recognition compared to other market solutions, no photo collage needed. Furthermore, all the collected data in-store contribute to the development of the 2D replica of every shelf of all the stores audited, enabling new business models for CPGs and Retailers (e.g. joint category management projects, simulation in metaverse, 3D e-commerce).</t>
  </si>
  <si>
    <t>- Product Recognition accuracy &gt;= 95%
- Full offline usability
- Product recognition via video stream</t>
  </si>
  <si>
    <t>https://www.hfsresearch.com/research/nttdata-mars-planogram-insight/</t>
  </si>
  <si>
    <t xml:space="preserve">Momenttum is a cloud computing service created by NTT DATA for administering, analyzing, publishing, and managing large amounts of data from multiple sources such as sensors, IoT devices, external providers, to enable multiple improvement actions, and to easily build SmartX solutions. 
Main characteristics of the platform are: Security By Design, Custom app portal, IoT Device Management, Easy access and onboarding, Green Platform, Low Running cost, scalable on demand, Big Data &amp; AI Capabilities. 
This very versatile platform allows data to be collected through IoT sensors and integrated systems, monitor different aspects (Smart Buildings, Smart Cities, Smart Industries, Smart Tourism, etc.) with data analytics visualization, and do simulations, including forecasting through AI, ML and what-if analysis.
</t>
  </si>
  <si>
    <t>Digital Twin of City - Urban Twin | City in Spain</t>
  </si>
  <si>
    <t>Digital Twin of City - City planning (PoC) | Rome</t>
  </si>
  <si>
    <t>500 - 1,000</t>
  </si>
  <si>
    <t>3,000 - 5,000</t>
  </si>
  <si>
    <t>250 - 500</t>
  </si>
  <si>
    <t>Digital Twin for Mobility Planning | Public Transportation Authority Company</t>
  </si>
  <si>
    <t>Digital Twin for Natural Risks Management | Target Insurance sector</t>
  </si>
  <si>
    <t>Digital Twin for Crime Risks Assessment and Evaluation | TelCo company in Italy</t>
  </si>
  <si>
    <t xml:space="preserve">The customer was looking for a solution that could use mobility data to predict the risk of vehicle crimes, in particular theft. The goal is to understand which are the areas where these events happen and warn car owners.
Implementation of an advanced AI module that, leveraging some specific key features (e.g., past events time, the distance by Police offices, car model, historical data of stolen cars, crime rate, amenities, public lighting, etc.), assigns a level of theft risk to map areas. The AI model is able to generalize and predict the risk in the near future also in the areas without historical data
This solution can be used in different contexts, such as:
Car fleet management
Safety roads/Urban Planning
Insurance Service 
</t>
  </si>
  <si>
    <t>Digital Twin of Forest - CO2Sink for forest management | Regione Calabria</t>
  </si>
  <si>
    <t>Shelf</t>
  </si>
  <si>
    <t>Column Labels</t>
  </si>
  <si>
    <t>Count of Project Name</t>
  </si>
  <si>
    <t>Digital Twin of Store POS Shelves - Syntphony Perfect Store - CPG global leaders</t>
  </si>
  <si>
    <t>PivotTable Summary; Note: Update pivot table data and data source whenever new use-cases are added to the library.</t>
  </si>
  <si>
    <t>Version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</si>
</sst>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5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1"/>
      <color theme="10"/>
      <name val="Calibri"/>
      <family val="2"/>
      <scheme val="minor"/>
    </font>
    <font>
      <sz val="12"/>
      <color theme="0"/>
      <name val="Calibri"/>
      <family val="2"/>
      <scheme val="minor"/>
    </font>
    <font>
      <sz val="12"/>
      <color theme="1"/>
      <name val="Calibri"/>
      <family val="2"/>
      <scheme val="minor"/>
    </font>
    <font>
      <sz val="11"/>
      <name val="Calibri"/>
      <family val="2"/>
      <scheme val="minor"/>
    </font>
    <font>
      <b/>
      <sz val="14"/>
      <color theme="0"/>
      <name val="Calibri"/>
      <family val="2"/>
      <scheme val="minor"/>
    </font>
    <font>
      <b/>
      <sz val="11"/>
      <name val="Calibri"/>
      <family val="2"/>
      <scheme val="minor"/>
    </font>
    <font>
      <b/>
      <sz val="12"/>
      <color theme="1"/>
      <name val="Calibri"/>
      <family val="2"/>
      <scheme val="minor"/>
    </font>
    <font>
      <sz val="10"/>
      <name val="Calibri"/>
      <family val="2"/>
      <scheme val="minor"/>
    </font>
    <font>
      <sz val="9"/>
      <color indexed="81"/>
      <name val="Tahoma"/>
      <family val="2"/>
    </font>
    <font>
      <b/>
      <sz val="9"/>
      <color indexed="81"/>
      <name val="Tahoma"/>
      <family val="2"/>
    </font>
    <font>
      <sz val="12"/>
      <color theme="0"/>
      <name val="Avenir Next LT Pro"/>
      <family val="2"/>
    </font>
    <font>
      <sz val="11"/>
      <color theme="1"/>
      <name val="Avenir Next LT Pro"/>
      <family val="2"/>
    </font>
    <font>
      <b/>
      <sz val="11"/>
      <color theme="1"/>
      <name val="Avenir Next LT Pro"/>
      <family val="2"/>
    </font>
    <font>
      <sz val="11"/>
      <name val="Avenir Next LT Pro"/>
      <family val="2"/>
    </font>
    <font>
      <u/>
      <sz val="11"/>
      <color theme="10"/>
      <name val="Avenir Next LT Pro"/>
      <family val="2"/>
    </font>
    <font>
      <sz val="11"/>
      <color rgb="FF000000"/>
      <name val="Avenir Next LT Pro"/>
      <family val="2"/>
    </font>
    <font>
      <sz val="11"/>
      <color rgb="FF0D0D0D"/>
      <name val="Avenir Next LT Pro"/>
      <family val="2"/>
    </font>
    <font>
      <b/>
      <sz val="14"/>
      <color theme="0"/>
      <name val="Avenir Next LT Pro"/>
      <family val="2"/>
    </font>
    <font>
      <b/>
      <u/>
      <sz val="14"/>
      <color theme="0"/>
      <name val="Avenir Next LT Pro"/>
      <family val="2"/>
    </font>
    <font>
      <b/>
      <u/>
      <sz val="9"/>
      <color theme="1"/>
      <name val="Avenir Next LT Pro"/>
      <family val="2"/>
    </font>
    <font>
      <sz val="9"/>
      <color theme="1"/>
      <name val="Avenir Next LT Pro"/>
      <family val="2"/>
    </font>
    <font>
      <i/>
      <sz val="9"/>
      <color theme="1"/>
      <name val="Calibri"/>
      <family val="2"/>
      <scheme val="minor"/>
    </font>
    <font>
      <sz val="9"/>
      <color rgb="FFFF0000"/>
      <name val="Avenir Next LT Pro"/>
      <family val="2"/>
    </font>
    <font>
      <sz val="9"/>
      <name val="Avenir Next LT Pro"/>
      <family val="2"/>
    </font>
    <font>
      <sz val="11"/>
      <color theme="1"/>
      <name val="Avenir Next LT Pro"/>
      <family val="2"/>
    </font>
    <font>
      <sz val="11"/>
      <color rgb="FF0D0D0D"/>
      <name val="Avenir Next LT Pro"/>
      <family val="2"/>
    </font>
    <font>
      <sz val="11"/>
      <name val="Avenir Next LT Pro"/>
      <family val="2"/>
    </font>
    <font>
      <sz val="12"/>
      <color theme="0"/>
      <name val="Avenir Next LT Pro"/>
      <family val="2"/>
    </font>
    <font>
      <b/>
      <sz val="20"/>
      <color theme="0"/>
      <name val="Avenir Next LT Pro"/>
      <family val="2"/>
    </font>
    <font>
      <sz val="12"/>
      <color theme="1"/>
      <name val="Avenir Next LT Pro"/>
      <family val="2"/>
    </font>
    <font>
      <i/>
      <sz val="11"/>
      <color theme="1"/>
      <name val="Avenir Next LT Pro"/>
      <family val="2"/>
    </font>
    <font>
      <b/>
      <sz val="11"/>
      <name val="Avenir Next LT Pro"/>
      <family val="2"/>
    </font>
    <font>
      <b/>
      <sz val="11"/>
      <color theme="1"/>
      <name val="Avenir Next LT Pro"/>
      <family val="2"/>
    </font>
    <font>
      <sz val="11"/>
      <color theme="4"/>
      <name val="Avenir Next LT Pro"/>
      <family val="2"/>
    </font>
    <font>
      <u/>
      <sz val="11"/>
      <color theme="10"/>
      <name val="Avenir Next LT Pro"/>
      <family val="2"/>
    </font>
    <font>
      <sz val="11"/>
      <color rgb="FF1A1A1A"/>
      <name val="Avenir Next LT Pro"/>
      <family val="2"/>
    </font>
    <font>
      <sz val="11"/>
      <color rgb="FF151515"/>
      <name val="Avenir Next LT Pro"/>
      <family val="2"/>
    </font>
    <font>
      <sz val="11"/>
      <color rgb="FF000000"/>
      <name val="Avenir Next LT Pro"/>
      <family val="2"/>
    </font>
    <font>
      <sz val="11"/>
      <color rgb="FF000D17"/>
      <name val="Avenir Next LT Pro"/>
      <family val="2"/>
    </font>
    <font>
      <sz val="11"/>
      <color rgb="FF111111"/>
      <name val="Avenir Next LT Pro"/>
      <family val="2"/>
    </font>
    <font>
      <sz val="11"/>
      <color rgb="FF333333"/>
      <name val="Avenir Next LT Pro"/>
      <family val="2"/>
    </font>
    <font>
      <b/>
      <sz val="18"/>
      <color theme="0"/>
      <name val="Avenir Next LT Pro"/>
      <family val="2"/>
    </font>
    <font>
      <sz val="11"/>
      <color theme="0"/>
      <name val="Avenir Next LT Pro"/>
      <family val="2"/>
    </font>
    <font>
      <b/>
      <sz val="12"/>
      <color theme="1"/>
      <name val="Avenir Next LT Pro"/>
      <family val="2"/>
    </font>
    <font>
      <u/>
      <sz val="12"/>
      <color theme="10"/>
      <name val="Avenir Next LT Pro"/>
      <family val="2"/>
    </font>
    <font>
      <u/>
      <sz val="12"/>
      <color theme="1"/>
      <name val="Avenir Next LT Pro"/>
      <family val="2"/>
    </font>
    <font>
      <sz val="12"/>
      <name val="Avenir Next LT Pro"/>
      <family val="2"/>
    </font>
    <font>
      <sz val="11"/>
      <color theme="1"/>
      <name val="Avenir Next LT Pro"/>
    </font>
  </fonts>
  <fills count="20">
    <fill>
      <patternFill patternType="none"/>
    </fill>
    <fill>
      <patternFill patternType="gray125"/>
    </fill>
    <fill>
      <patternFill patternType="solid">
        <fgColor theme="8"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00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7" fillId="0" borderId="0" applyNumberFormat="0" applyFill="0" applyBorder="0" applyAlignment="0" applyProtection="0"/>
    <xf numFmtId="0" fontId="6" fillId="0" borderId="0"/>
    <xf numFmtId="9" fontId="10" fillId="0" borderId="0" applyFont="0" applyFill="0" applyBorder="0" applyAlignment="0" applyProtection="0"/>
    <xf numFmtId="43" fontId="10" fillId="0" borderId="0" applyFont="0" applyFill="0" applyBorder="0" applyAlignment="0" applyProtection="0"/>
    <xf numFmtId="0" fontId="15" fillId="0" borderId="0"/>
    <xf numFmtId="0" fontId="1" fillId="0" borderId="0"/>
  </cellStyleXfs>
  <cellXfs count="220">
    <xf numFmtId="0" fontId="0" fillId="0" borderId="0" xfId="0"/>
    <xf numFmtId="0" fontId="0" fillId="0" borderId="0" xfId="0" applyAlignment="1">
      <alignment horizontal="left"/>
    </xf>
    <xf numFmtId="0" fontId="12" fillId="3" borderId="0" xfId="0" applyFont="1" applyFill="1" applyAlignment="1">
      <alignment horizontal="left"/>
    </xf>
    <xf numFmtId="0" fontId="9" fillId="3" borderId="0" xfId="0" applyFont="1" applyFill="1" applyAlignment="1">
      <alignment wrapText="1"/>
    </xf>
    <xf numFmtId="0" fontId="9" fillId="3" borderId="0" xfId="0" applyFont="1" applyFill="1"/>
    <xf numFmtId="0" fontId="9" fillId="3" borderId="1" xfId="0" applyFont="1" applyFill="1" applyBorder="1"/>
    <xf numFmtId="0" fontId="13" fillId="6" borderId="0" xfId="0" applyFont="1" applyFill="1" applyAlignment="1">
      <alignment vertical="center"/>
    </xf>
    <xf numFmtId="0" fontId="0" fillId="0" borderId="2" xfId="0" applyBorder="1"/>
    <xf numFmtId="0" fontId="11" fillId="0" borderId="2" xfId="0" applyFont="1" applyBorder="1" applyAlignment="1">
      <alignment horizontal="left" vertical="top" wrapText="1"/>
    </xf>
    <xf numFmtId="0" fontId="8" fillId="0" borderId="2" xfId="1" applyFont="1" applyBorder="1" applyAlignment="1">
      <alignment vertical="top" wrapText="1"/>
    </xf>
    <xf numFmtId="0" fontId="9" fillId="3" borderId="1" xfId="0" applyFont="1" applyFill="1" applyBorder="1" applyAlignment="1">
      <alignment wrapText="1"/>
    </xf>
    <xf numFmtId="0" fontId="7" fillId="0" borderId="2" xfId="1" applyBorder="1" applyAlignment="1">
      <alignment vertical="top" wrapText="1"/>
    </xf>
    <xf numFmtId="0" fontId="14" fillId="0" borderId="2" xfId="0" applyFont="1" applyBorder="1"/>
    <xf numFmtId="164" fontId="9" fillId="3" borderId="0" xfId="4" applyNumberFormat="1" applyFont="1" applyFill="1"/>
    <xf numFmtId="0" fontId="7" fillId="0" borderId="0" xfId="1"/>
    <xf numFmtId="0" fontId="9" fillId="3" borderId="0" xfId="0" applyFont="1" applyFill="1" applyAlignment="1">
      <alignment horizontal="center"/>
    </xf>
    <xf numFmtId="0" fontId="9" fillId="3" borderId="0" xfId="0" applyFont="1" applyFill="1" applyAlignment="1">
      <alignment horizontal="center" vertical="top"/>
    </xf>
    <xf numFmtId="0" fontId="18" fillId="3" borderId="0" xfId="0" applyFont="1" applyFill="1" applyAlignment="1">
      <alignment vertical="top"/>
    </xf>
    <xf numFmtId="0" fontId="21" fillId="0" borderId="2" xfId="0" applyFont="1" applyBorder="1" applyAlignment="1">
      <alignment horizontal="left" vertical="top" wrapText="1"/>
    </xf>
    <xf numFmtId="0" fontId="19" fillId="0" borderId="2" xfId="0" applyFont="1" applyBorder="1" applyAlignment="1">
      <alignment horizontal="center" vertical="center"/>
    </xf>
    <xf numFmtId="0" fontId="21" fillId="0" borderId="2" xfId="0" quotePrefix="1" applyFont="1" applyBorder="1" applyAlignment="1">
      <alignment horizontal="left" vertical="top" wrapText="1"/>
    </xf>
    <xf numFmtId="0" fontId="22" fillId="0" borderId="2" xfId="1" applyFont="1" applyBorder="1" applyAlignment="1">
      <alignment vertical="top" wrapText="1"/>
    </xf>
    <xf numFmtId="0" fontId="19" fillId="0" borderId="2" xfId="0" applyFont="1" applyBorder="1" applyAlignment="1">
      <alignment horizontal="left" vertical="top" wrapText="1"/>
    </xf>
    <xf numFmtId="0" fontId="21" fillId="0" borderId="2" xfId="0" applyFont="1" applyBorder="1" applyAlignment="1">
      <alignment horizontal="left" vertical="top"/>
    </xf>
    <xf numFmtId="0" fontId="19" fillId="0" borderId="2" xfId="0" applyFont="1" applyBorder="1" applyAlignment="1">
      <alignment horizontal="left" vertical="top"/>
    </xf>
    <xf numFmtId="164" fontId="19" fillId="0" borderId="2" xfId="4" applyNumberFormat="1" applyFont="1" applyBorder="1" applyAlignment="1">
      <alignment horizontal="left" vertical="top"/>
    </xf>
    <xf numFmtId="164" fontId="19" fillId="0" borderId="2" xfId="4" applyNumberFormat="1" applyFont="1" applyFill="1" applyBorder="1" applyAlignment="1">
      <alignment horizontal="left" vertical="top"/>
    </xf>
    <xf numFmtId="0" fontId="24" fillId="0" borderId="2" xfId="0" applyFont="1" applyBorder="1" applyAlignment="1">
      <alignment horizontal="left" vertical="top" wrapText="1"/>
    </xf>
    <xf numFmtId="0" fontId="5" fillId="0" borderId="0" xfId="0" applyFont="1"/>
    <xf numFmtId="0" fontId="19" fillId="16" borderId="0" xfId="0" applyFont="1" applyFill="1"/>
    <xf numFmtId="0" fontId="19" fillId="17" borderId="0" xfId="0" applyFont="1" applyFill="1"/>
    <xf numFmtId="0" fontId="19" fillId="5" borderId="0" xfId="0" applyFont="1" applyFill="1"/>
    <xf numFmtId="0" fontId="27" fillId="5" borderId="0" xfId="0" applyFont="1" applyFill="1" applyAlignment="1">
      <alignment horizontal="left" vertical="top"/>
    </xf>
    <xf numFmtId="0" fontId="20" fillId="5" borderId="0" xfId="0" applyFont="1" applyFill="1"/>
    <xf numFmtId="0" fontId="28" fillId="5" borderId="0" xfId="0" applyFont="1" applyFill="1" applyAlignment="1">
      <alignment vertical="top" wrapText="1"/>
    </xf>
    <xf numFmtId="0" fontId="29" fillId="5" borderId="0" xfId="0" applyFont="1" applyFill="1" applyAlignment="1">
      <alignment vertical="top"/>
    </xf>
    <xf numFmtId="0" fontId="0" fillId="18" borderId="0" xfId="0" applyFill="1"/>
    <xf numFmtId="0" fontId="8" fillId="0" borderId="2" xfId="1" applyFont="1" applyBorder="1" applyAlignment="1">
      <alignment vertical="top"/>
    </xf>
    <xf numFmtId="0" fontId="4" fillId="0" borderId="0" xfId="0" applyFont="1"/>
    <xf numFmtId="0" fontId="14" fillId="0" borderId="2" xfId="0" applyFont="1"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3" fillId="0" borderId="0" xfId="0" applyFont="1" applyAlignment="1">
      <alignment wrapText="1"/>
    </xf>
    <xf numFmtId="164" fontId="19" fillId="9" borderId="2" xfId="4" applyNumberFormat="1" applyFont="1" applyFill="1" applyBorder="1" applyAlignment="1">
      <alignment horizontal="left" vertical="top"/>
    </xf>
    <xf numFmtId="0" fontId="32" fillId="0" borderId="2" xfId="0" applyFont="1" applyBorder="1" applyAlignment="1">
      <alignment horizontal="center" vertical="center"/>
    </xf>
    <xf numFmtId="0" fontId="32" fillId="0" borderId="0" xfId="0" applyFont="1" applyAlignment="1">
      <alignment horizontal="center" vertical="top"/>
    </xf>
    <xf numFmtId="0" fontId="32" fillId="0" borderId="2" xfId="0" applyFont="1" applyBorder="1" applyAlignment="1">
      <alignment horizontal="center" vertical="top"/>
    </xf>
    <xf numFmtId="0" fontId="32" fillId="0" borderId="2" xfId="0" applyFont="1" applyBorder="1" applyAlignment="1">
      <alignment horizontal="left" vertical="top" wrapText="1"/>
    </xf>
    <xf numFmtId="0" fontId="32" fillId="0" borderId="2" xfId="0" applyFont="1" applyBorder="1" applyAlignment="1">
      <alignment horizontal="left"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164" fontId="32" fillId="0" borderId="2" xfId="4" applyNumberFormat="1" applyFont="1" applyBorder="1" applyAlignment="1">
      <alignment horizontal="left" vertical="top"/>
    </xf>
    <xf numFmtId="0" fontId="32" fillId="0" borderId="2" xfId="0" quotePrefix="1" applyFont="1" applyBorder="1" applyAlignment="1">
      <alignment horizontal="left" vertical="top" wrapText="1"/>
    </xf>
    <xf numFmtId="0" fontId="32" fillId="4" borderId="2" xfId="0" applyFont="1" applyFill="1" applyBorder="1" applyAlignment="1">
      <alignment horizontal="center" vertical="center"/>
    </xf>
    <xf numFmtId="0" fontId="32" fillId="7" borderId="2" xfId="0" applyFont="1" applyFill="1" applyBorder="1"/>
    <xf numFmtId="0" fontId="32" fillId="10" borderId="2" xfId="0" applyFont="1" applyFill="1" applyBorder="1" applyAlignment="1">
      <alignment vertical="top"/>
    </xf>
    <xf numFmtId="9" fontId="32" fillId="0" borderId="2" xfId="0" applyNumberFormat="1" applyFont="1" applyBorder="1" applyAlignment="1">
      <alignment horizontal="center" vertical="center"/>
    </xf>
    <xf numFmtId="0" fontId="2" fillId="0" borderId="0" xfId="0" applyFont="1"/>
    <xf numFmtId="0" fontId="2" fillId="3" borderId="0" xfId="0" applyFont="1" applyFill="1"/>
    <xf numFmtId="0" fontId="2" fillId="2" borderId="0" xfId="0" applyFont="1" applyFill="1" applyAlignment="1">
      <alignment vertical="center" wrapText="1"/>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wrapText="1"/>
    </xf>
    <xf numFmtId="164" fontId="2" fillId="0" borderId="0" xfId="4" applyNumberFormat="1" applyFont="1"/>
    <xf numFmtId="0" fontId="2" fillId="0" borderId="0" xfId="0" applyFont="1" applyAlignment="1">
      <alignment horizontal="center" vertical="center"/>
    </xf>
    <xf numFmtId="0" fontId="2" fillId="0" borderId="0" xfId="0" applyFont="1" applyAlignment="1">
      <alignment vertical="top" wrapText="1"/>
    </xf>
    <xf numFmtId="0" fontId="35" fillId="3" borderId="0" xfId="0" applyFont="1" applyFill="1" applyAlignment="1">
      <alignment horizontal="center" vertical="top"/>
    </xf>
    <xf numFmtId="0" fontId="36" fillId="3" borderId="0" xfId="0" applyFont="1" applyFill="1" applyAlignment="1">
      <alignment horizontal="left"/>
    </xf>
    <xf numFmtId="0" fontId="35" fillId="3" borderId="0" xfId="0" applyFont="1" applyFill="1" applyAlignment="1">
      <alignment wrapText="1"/>
    </xf>
    <xf numFmtId="0" fontId="35" fillId="3" borderId="0" xfId="0" applyFont="1" applyFill="1"/>
    <xf numFmtId="164" fontId="35" fillId="3" borderId="0" xfId="4" applyNumberFormat="1" applyFont="1" applyFill="1"/>
    <xf numFmtId="0" fontId="35" fillId="3" borderId="0" xfId="0" applyFont="1" applyFill="1" applyAlignment="1">
      <alignment horizontal="center"/>
    </xf>
    <xf numFmtId="0" fontId="35" fillId="3" borderId="1" xfId="0" applyFont="1" applyFill="1" applyBorder="1" applyAlignment="1">
      <alignment wrapText="1"/>
    </xf>
    <xf numFmtId="0" fontId="35" fillId="3" borderId="0" xfId="0" applyFont="1" applyFill="1" applyAlignment="1">
      <alignment horizontal="left"/>
    </xf>
    <xf numFmtId="0" fontId="32" fillId="3" borderId="0" xfId="0" applyFont="1" applyFill="1" applyAlignment="1">
      <alignment horizontal="center" vertical="top"/>
    </xf>
    <xf numFmtId="0" fontId="35" fillId="3" borderId="0" xfId="0" applyFont="1" applyFill="1" applyAlignment="1">
      <alignment vertical="top"/>
    </xf>
    <xf numFmtId="0" fontId="32" fillId="3" borderId="0" xfId="0" applyFont="1" applyFill="1"/>
    <xf numFmtId="164" fontId="32" fillId="3" borderId="0" xfId="4" applyNumberFormat="1" applyFont="1" applyFill="1"/>
    <xf numFmtId="0" fontId="32" fillId="3" borderId="0" xfId="0" applyFont="1" applyFill="1" applyAlignment="1">
      <alignment wrapText="1"/>
    </xf>
    <xf numFmtId="0" fontId="32" fillId="3" borderId="0" xfId="0" applyFont="1" applyFill="1" applyAlignment="1">
      <alignment horizontal="center"/>
    </xf>
    <xf numFmtId="0" fontId="37" fillId="3" borderId="0" xfId="0" applyFont="1" applyFill="1"/>
    <xf numFmtId="0" fontId="32" fillId="3" borderId="1" xfId="0" applyFont="1" applyFill="1" applyBorder="1" applyAlignment="1">
      <alignment wrapText="1"/>
    </xf>
    <xf numFmtId="0" fontId="32" fillId="0" borderId="0" xfId="0" applyFont="1" applyAlignment="1">
      <alignment horizontal="left"/>
    </xf>
    <xf numFmtId="0" fontId="32" fillId="0" borderId="0" xfId="0" applyFont="1" applyAlignment="1">
      <alignment wrapText="1"/>
    </xf>
    <xf numFmtId="0" fontId="32" fillId="0" borderId="0" xfId="0" applyFont="1"/>
    <xf numFmtId="164" fontId="32" fillId="0" borderId="0" xfId="4" applyNumberFormat="1" applyFont="1"/>
    <xf numFmtId="0" fontId="32" fillId="0" borderId="0" xfId="0" applyFont="1" applyAlignment="1">
      <alignment horizontal="center"/>
    </xf>
    <xf numFmtId="9" fontId="32" fillId="0" borderId="0" xfId="3" applyFont="1"/>
    <xf numFmtId="0" fontId="38" fillId="0" borderId="1" xfId="0" applyFont="1" applyBorder="1" applyAlignment="1">
      <alignment wrapText="1"/>
    </xf>
    <xf numFmtId="0" fontId="39" fillId="0" borderId="0" xfId="0" applyFont="1" applyAlignment="1">
      <alignment horizontal="center" vertical="top"/>
    </xf>
    <xf numFmtId="0" fontId="39" fillId="6" borderId="2" xfId="0" applyFont="1" applyFill="1" applyBorder="1" applyAlignment="1">
      <alignment horizontal="center" vertical="center"/>
    </xf>
    <xf numFmtId="0" fontId="39" fillId="6" borderId="2" xfId="0" applyFont="1" applyFill="1" applyBorder="1" applyAlignment="1">
      <alignment horizontal="centerContinuous" vertical="center" wrapText="1"/>
    </xf>
    <xf numFmtId="164" fontId="39" fillId="6" borderId="2" xfId="4" applyNumberFormat="1" applyFont="1" applyFill="1" applyBorder="1" applyAlignment="1">
      <alignment horizontal="centerContinuous" vertical="center" wrapText="1"/>
    </xf>
    <xf numFmtId="0" fontId="39" fillId="6" borderId="3" xfId="0" applyFont="1" applyFill="1" applyBorder="1" applyAlignment="1">
      <alignment horizontal="centerContinuous" vertical="center"/>
    </xf>
    <xf numFmtId="0" fontId="39" fillId="6" borderId="4" xfId="0" applyFont="1" applyFill="1" applyBorder="1" applyAlignment="1">
      <alignment horizontal="centerContinuous" vertical="center"/>
    </xf>
    <xf numFmtId="0" fontId="39" fillId="13" borderId="3" xfId="0" applyFont="1" applyFill="1" applyBorder="1" applyAlignment="1">
      <alignment horizontal="centerContinuous" vertical="center"/>
    </xf>
    <xf numFmtId="0" fontId="39" fillId="13" borderId="4" xfId="0" applyFont="1" applyFill="1" applyBorder="1" applyAlignment="1">
      <alignment horizontal="centerContinuous" vertical="center"/>
    </xf>
    <xf numFmtId="0" fontId="39" fillId="13" borderId="5" xfId="0" applyFont="1" applyFill="1" applyBorder="1" applyAlignment="1">
      <alignment horizontal="centerContinuous" vertical="center"/>
    </xf>
    <xf numFmtId="0" fontId="39" fillId="7" borderId="2" xfId="0" applyFont="1" applyFill="1" applyBorder="1" applyAlignment="1">
      <alignment vertical="center"/>
    </xf>
    <xf numFmtId="0" fontId="39" fillId="11" borderId="2" xfId="0" applyFont="1" applyFill="1" applyBorder="1" applyAlignment="1">
      <alignment horizontal="centerContinuous" vertical="center"/>
    </xf>
    <xf numFmtId="0" fontId="39" fillId="15" borderId="2" xfId="0" applyFont="1" applyFill="1" applyBorder="1" applyAlignment="1">
      <alignment horizontal="centerContinuous" vertical="center"/>
    </xf>
    <xf numFmtId="0" fontId="39" fillId="6" borderId="2" xfId="0" applyFont="1" applyFill="1" applyBorder="1" applyAlignment="1">
      <alignment horizontal="center" vertical="center" wrapText="1"/>
    </xf>
    <xf numFmtId="0" fontId="32" fillId="0" borderId="0" xfId="0" applyFont="1" applyAlignment="1">
      <alignment horizontal="center" vertical="top" wrapText="1"/>
    </xf>
    <xf numFmtId="0" fontId="40" fillId="2" borderId="2" xfId="0" applyFont="1" applyFill="1" applyBorder="1" applyAlignment="1">
      <alignment horizontal="center" vertical="center" wrapText="1"/>
    </xf>
    <xf numFmtId="164" fontId="40" fillId="2" borderId="2" xfId="4" applyNumberFormat="1" applyFont="1" applyFill="1" applyBorder="1" applyAlignment="1">
      <alignment horizontal="center" vertical="center" wrapText="1"/>
    </xf>
    <xf numFmtId="0" fontId="39" fillId="2" borderId="2" xfId="0" applyFont="1" applyFill="1" applyBorder="1" applyAlignment="1">
      <alignment horizontal="center" vertical="center" wrapText="1"/>
    </xf>
    <xf numFmtId="0" fontId="40" fillId="14" borderId="2" xfId="0" applyFont="1" applyFill="1" applyBorder="1" applyAlignment="1">
      <alignment vertical="center" wrapText="1"/>
    </xf>
    <xf numFmtId="0" fontId="40" fillId="7" borderId="2" xfId="0" applyFont="1" applyFill="1" applyBorder="1" applyAlignment="1">
      <alignment horizontal="center" vertical="center" wrapText="1"/>
    </xf>
    <xf numFmtId="0" fontId="40" fillId="9" borderId="2" xfId="0" applyFont="1" applyFill="1" applyBorder="1" applyAlignment="1">
      <alignment vertical="center" wrapText="1"/>
    </xf>
    <xf numFmtId="0" fontId="40" fillId="8" borderId="2" xfId="0" applyFont="1" applyFill="1" applyBorder="1" applyAlignment="1">
      <alignment vertical="center" wrapText="1"/>
    </xf>
    <xf numFmtId="164" fontId="34" fillId="0" borderId="2" xfId="4" applyNumberFormat="1" applyFont="1" applyBorder="1" applyAlignment="1">
      <alignment horizontal="left" vertical="top" wrapText="1"/>
    </xf>
    <xf numFmtId="0" fontId="34" fillId="0" borderId="2" xfId="0" applyFont="1" applyBorder="1" applyAlignment="1">
      <alignment horizontal="left" vertical="top"/>
    </xf>
    <xf numFmtId="0" fontId="34" fillId="0" borderId="2" xfId="0" applyFont="1" applyBorder="1" applyAlignment="1">
      <alignment horizontal="center" vertical="top"/>
    </xf>
    <xf numFmtId="0" fontId="41" fillId="0" borderId="2" xfId="0" applyFont="1" applyBorder="1" applyAlignment="1">
      <alignment horizontal="center" vertical="center"/>
    </xf>
    <xf numFmtId="0" fontId="42" fillId="0" borderId="2" xfId="1" applyFont="1" applyBorder="1" applyAlignment="1">
      <alignment vertical="top" wrapText="1"/>
    </xf>
    <xf numFmtId="164" fontId="34" fillId="0" borderId="2" xfId="4" applyNumberFormat="1" applyFont="1" applyBorder="1" applyAlignment="1">
      <alignment horizontal="left" vertical="top"/>
    </xf>
    <xf numFmtId="0" fontId="43" fillId="0" borderId="2" xfId="0" applyFont="1" applyBorder="1" applyAlignment="1">
      <alignment horizontal="left" vertical="top" wrapText="1"/>
    </xf>
    <xf numFmtId="9" fontId="32" fillId="0" borderId="2" xfId="3" applyFont="1" applyBorder="1" applyAlignment="1">
      <alignment horizontal="center" vertical="center"/>
    </xf>
    <xf numFmtId="0" fontId="44" fillId="0" borderId="2" xfId="0" applyFont="1" applyBorder="1" applyAlignment="1">
      <alignment horizontal="left" vertical="top" wrapText="1"/>
    </xf>
    <xf numFmtId="164" fontId="34" fillId="0" borderId="0" xfId="4" applyNumberFormat="1" applyFont="1" applyAlignment="1">
      <alignment horizontal="left" vertical="top"/>
    </xf>
    <xf numFmtId="0" fontId="42" fillId="0" borderId="2" xfId="1" applyFont="1" applyBorder="1" applyAlignment="1">
      <alignment vertical="top"/>
    </xf>
    <xf numFmtId="0" fontId="32" fillId="0" borderId="0" xfId="0" applyFont="1" applyAlignment="1">
      <alignment horizontal="center" vertical="center"/>
    </xf>
    <xf numFmtId="0" fontId="32" fillId="0" borderId="2" xfId="0" applyFont="1" applyBorder="1" applyAlignment="1">
      <alignment vertical="top" wrapText="1"/>
    </xf>
    <xf numFmtId="0" fontId="45" fillId="0" borderId="2" xfId="0" applyFont="1" applyBorder="1" applyAlignment="1">
      <alignment horizontal="left" vertical="top" wrapText="1"/>
    </xf>
    <xf numFmtId="10" fontId="32" fillId="0" borderId="2" xfId="0" applyNumberFormat="1" applyFont="1" applyBorder="1" applyAlignment="1">
      <alignment horizontal="center" vertical="center"/>
    </xf>
    <xf numFmtId="9" fontId="32" fillId="0" borderId="0" xfId="0" applyNumberFormat="1" applyFont="1" applyAlignment="1">
      <alignment horizontal="center" vertical="center"/>
    </xf>
    <xf numFmtId="0" fontId="46" fillId="0" borderId="2" xfId="0" applyFont="1" applyBorder="1" applyAlignment="1">
      <alignment horizontal="left" vertical="top" wrapText="1"/>
    </xf>
    <xf numFmtId="0" fontId="34" fillId="0" borderId="0" xfId="0" applyFont="1" applyAlignment="1">
      <alignment horizontal="left" vertical="top" wrapText="1"/>
    </xf>
    <xf numFmtId="0" fontId="32" fillId="5" borderId="2" xfId="0" applyFont="1" applyFill="1" applyBorder="1" applyAlignment="1">
      <alignment horizontal="center" vertical="center"/>
    </xf>
    <xf numFmtId="3" fontId="34" fillId="0" borderId="2" xfId="0" applyNumberFormat="1" applyFont="1" applyBorder="1" applyAlignment="1">
      <alignment horizontal="left" vertical="top"/>
    </xf>
    <xf numFmtId="0" fontId="47" fillId="0" borderId="2" xfId="0" applyFont="1" applyBorder="1" applyAlignment="1">
      <alignment horizontal="left" vertical="top" wrapText="1"/>
    </xf>
    <xf numFmtId="164" fontId="32" fillId="0" borderId="5" xfId="4" applyNumberFormat="1" applyFont="1" applyBorder="1" applyAlignment="1">
      <alignment horizontal="left" vertical="top"/>
    </xf>
    <xf numFmtId="0" fontId="32" fillId="10" borderId="6" xfId="0" applyFont="1" applyFill="1" applyBorder="1" applyAlignment="1">
      <alignment vertical="top"/>
    </xf>
    <xf numFmtId="0" fontId="32" fillId="0" borderId="3" xfId="0" applyFont="1" applyBorder="1" applyAlignment="1">
      <alignment horizontal="left" vertical="top"/>
    </xf>
    <xf numFmtId="0" fontId="32" fillId="0" borderId="5" xfId="0" applyFont="1" applyBorder="1" applyAlignment="1">
      <alignment horizontal="left" vertical="top" wrapText="1"/>
    </xf>
    <xf numFmtId="0" fontId="32" fillId="7" borderId="2" xfId="0" applyFont="1" applyFill="1" applyBorder="1" applyAlignment="1">
      <alignment vertical="top"/>
    </xf>
    <xf numFmtId="0" fontId="32" fillId="12" borderId="2" xfId="0" applyFont="1" applyFill="1" applyBorder="1" applyAlignment="1">
      <alignment horizontal="center" vertical="center"/>
    </xf>
    <xf numFmtId="0" fontId="34" fillId="0" borderId="2" xfId="1" applyFont="1" applyBorder="1" applyAlignment="1">
      <alignment vertical="top" wrapText="1"/>
    </xf>
    <xf numFmtId="0" fontId="48" fillId="0" borderId="2" xfId="0" applyFont="1" applyBorder="1" applyAlignment="1">
      <alignment horizontal="left" vertical="top"/>
    </xf>
    <xf numFmtId="0" fontId="32" fillId="0" borderId="2" xfId="0" applyFont="1" applyBorder="1" applyAlignment="1">
      <alignment horizontal="center" vertical="center" wrapText="1"/>
    </xf>
    <xf numFmtId="0" fontId="34" fillId="0" borderId="2" xfId="0" quotePrefix="1" applyFont="1" applyBorder="1" applyAlignment="1">
      <alignment horizontal="left" vertical="top" wrapText="1"/>
    </xf>
    <xf numFmtId="0" fontId="34" fillId="0" borderId="2" xfId="0" quotePrefix="1" applyFont="1" applyBorder="1" applyAlignment="1">
      <alignment horizontal="left" vertical="top"/>
    </xf>
    <xf numFmtId="0" fontId="23" fillId="0" borderId="2" xfId="1" applyFont="1" applyBorder="1" applyAlignment="1">
      <alignment vertical="top" wrapText="1"/>
    </xf>
    <xf numFmtId="0" fontId="0" fillId="0" borderId="0" xfId="0" pivotButton="1" applyAlignment="1">
      <alignment horizontal="left" vertical="top" wrapText="1"/>
    </xf>
    <xf numFmtId="0" fontId="0" fillId="0" borderId="0" xfId="0" applyAlignment="1">
      <alignment horizontal="left" vertical="top" wrapText="1"/>
    </xf>
    <xf numFmtId="0" fontId="19" fillId="0" borderId="2" xfId="0" quotePrefix="1" applyFont="1" applyBorder="1" applyAlignment="1">
      <alignment horizontal="left" vertical="top" wrapText="1"/>
    </xf>
    <xf numFmtId="1" fontId="20" fillId="0" borderId="0" xfId="0" applyNumberFormat="1" applyFont="1" applyAlignment="1">
      <alignment horizontal="right"/>
    </xf>
    <xf numFmtId="0" fontId="19" fillId="0" borderId="2" xfId="0" applyFont="1" applyBorder="1" applyAlignment="1">
      <alignment horizontal="center" vertical="top"/>
    </xf>
    <xf numFmtId="0" fontId="37" fillId="3" borderId="0" xfId="0" applyFont="1" applyFill="1" applyAlignment="1">
      <alignment wrapText="1"/>
    </xf>
    <xf numFmtId="0" fontId="37" fillId="3" borderId="0" xfId="0" applyFont="1" applyFill="1" applyAlignment="1">
      <alignment horizontal="center"/>
    </xf>
    <xf numFmtId="0" fontId="49" fillId="3" borderId="0" xfId="0" applyFont="1" applyFill="1" applyAlignment="1">
      <alignment vertical="center"/>
    </xf>
    <xf numFmtId="0" fontId="49" fillId="3" borderId="0" xfId="0" applyFont="1" applyFill="1" applyAlignment="1">
      <alignment vertical="center" wrapText="1"/>
    </xf>
    <xf numFmtId="0" fontId="50" fillId="3" borderId="0" xfId="0" applyFont="1" applyFill="1" applyAlignment="1">
      <alignment vertical="center"/>
    </xf>
    <xf numFmtId="0" fontId="50" fillId="3" borderId="0" xfId="0" applyFont="1" applyFill="1" applyAlignment="1">
      <alignment vertical="top"/>
    </xf>
    <xf numFmtId="0" fontId="37" fillId="0" borderId="0" xfId="0" applyFont="1"/>
    <xf numFmtId="0" fontId="51" fillId="19" borderId="2" xfId="0" applyFont="1" applyFill="1" applyBorder="1"/>
    <xf numFmtId="0" fontId="51" fillId="19" borderId="2" xfId="0" applyFont="1" applyFill="1" applyBorder="1" applyAlignment="1">
      <alignment wrapText="1"/>
    </xf>
    <xf numFmtId="0" fontId="51" fillId="19" borderId="2" xfId="0" applyFont="1" applyFill="1" applyBorder="1" applyAlignment="1">
      <alignment horizontal="center"/>
    </xf>
    <xf numFmtId="0" fontId="37" fillId="0" borderId="0" xfId="0" applyFont="1" applyAlignment="1">
      <alignment wrapText="1"/>
    </xf>
    <xf numFmtId="0" fontId="37" fillId="0" borderId="0" xfId="0" applyFont="1" applyAlignment="1">
      <alignment horizontal="center"/>
    </xf>
    <xf numFmtId="0" fontId="26" fillId="16" borderId="0" xfId="0" applyFont="1" applyFill="1" applyAlignment="1">
      <alignment horizontal="left" vertical="center"/>
    </xf>
    <xf numFmtId="0" fontId="25" fillId="16" borderId="0" xfId="0" applyFont="1" applyFill="1" applyAlignment="1">
      <alignment horizontal="left" vertical="center"/>
    </xf>
    <xf numFmtId="165" fontId="28" fillId="5" borderId="0" xfId="0" applyNumberFormat="1" applyFont="1" applyFill="1" applyAlignment="1">
      <alignment horizontal="left" vertical="top"/>
    </xf>
    <xf numFmtId="0" fontId="31" fillId="5" borderId="0" xfId="0" applyFont="1" applyFill="1" applyAlignment="1">
      <alignment vertical="top" wrapText="1"/>
    </xf>
    <xf numFmtId="0" fontId="31" fillId="5" borderId="0" xfId="0" applyFont="1" applyFill="1" applyAlignment="1">
      <alignment horizontal="left" vertical="top" wrapText="1"/>
    </xf>
    <xf numFmtId="0" fontId="30" fillId="5" borderId="0" xfId="0" applyFont="1" applyFill="1" applyAlignment="1">
      <alignment horizontal="left" vertical="top" wrapText="1"/>
    </xf>
    <xf numFmtId="0" fontId="37" fillId="6" borderId="2" xfId="0" applyFont="1" applyFill="1" applyBorder="1" applyAlignment="1">
      <alignment horizontal="center"/>
    </xf>
    <xf numFmtId="0" fontId="51" fillId="6" borderId="2" xfId="0" applyFont="1" applyFill="1" applyBorder="1" applyAlignment="1">
      <alignment horizontal="center"/>
    </xf>
    <xf numFmtId="0" fontId="37" fillId="0" borderId="2" xfId="0" applyFont="1" applyBorder="1" applyAlignment="1">
      <alignment horizontal="left"/>
    </xf>
    <xf numFmtId="0" fontId="37" fillId="0" borderId="2" xfId="0" applyFont="1" applyBorder="1" applyAlignment="1">
      <alignment horizontal="left" wrapText="1"/>
    </xf>
    <xf numFmtId="0" fontId="52" fillId="0" borderId="2" xfId="1" applyFont="1" applyBorder="1" applyAlignment="1">
      <alignment horizontal="left"/>
    </xf>
    <xf numFmtId="0" fontId="52" fillId="0" borderId="2" xfId="1" applyFont="1" applyBorder="1" applyAlignment="1">
      <alignment horizontal="left" wrapText="1"/>
    </xf>
    <xf numFmtId="0" fontId="53" fillId="0" borderId="2" xfId="1" applyFont="1" applyBorder="1" applyAlignment="1">
      <alignment horizontal="left" wrapText="1"/>
    </xf>
    <xf numFmtId="0" fontId="37" fillId="0" borderId="2" xfId="1" applyFont="1" applyBorder="1" applyAlignment="1">
      <alignment horizontal="left" wrapText="1"/>
    </xf>
    <xf numFmtId="0" fontId="7" fillId="0" borderId="2" xfId="1" applyBorder="1" applyAlignment="1">
      <alignment horizontal="left" wrapText="1"/>
    </xf>
    <xf numFmtId="0" fontId="7" fillId="0" borderId="2" xfId="1" applyBorder="1" applyAlignment="1">
      <alignment horizontal="left"/>
    </xf>
    <xf numFmtId="0" fontId="52" fillId="0" borderId="2" xfId="1" applyFont="1" applyFill="1" applyBorder="1" applyAlignment="1">
      <alignment horizontal="left"/>
    </xf>
    <xf numFmtId="0" fontId="52" fillId="0" borderId="2" xfId="1" applyFont="1" applyFill="1" applyBorder="1" applyAlignment="1">
      <alignment horizontal="left" wrapText="1"/>
    </xf>
    <xf numFmtId="0" fontId="53" fillId="0" borderId="2" xfId="1" applyFont="1" applyFill="1" applyBorder="1" applyAlignment="1">
      <alignment horizontal="left" wrapText="1"/>
    </xf>
    <xf numFmtId="0" fontId="37" fillId="0" borderId="2" xfId="1" applyFont="1" applyFill="1" applyBorder="1" applyAlignment="1">
      <alignment horizontal="left" wrapText="1"/>
    </xf>
    <xf numFmtId="0" fontId="54" fillId="0" borderId="2" xfId="1" applyFont="1" applyBorder="1" applyAlignment="1">
      <alignment horizontal="left" wrapText="1"/>
    </xf>
    <xf numFmtId="0" fontId="19" fillId="0" borderId="2" xfId="0" applyFont="1" applyBorder="1" applyAlignment="1">
      <alignment horizontal="left" wrapText="1"/>
    </xf>
    <xf numFmtId="0" fontId="19" fillId="0" borderId="2" xfId="0" applyFont="1" applyFill="1" applyBorder="1" applyAlignment="1">
      <alignment horizontal="left" vertical="top" wrapText="1"/>
    </xf>
    <xf numFmtId="0" fontId="19" fillId="0" borderId="2" xfId="0" applyFont="1" applyFill="1" applyBorder="1" applyAlignment="1">
      <alignment horizontal="left" vertical="top"/>
    </xf>
    <xf numFmtId="0" fontId="32" fillId="0" borderId="2" xfId="0" applyFont="1" applyFill="1" applyBorder="1" applyAlignment="1">
      <alignment horizontal="center" vertical="top"/>
    </xf>
    <xf numFmtId="164" fontId="19" fillId="0" borderId="5" xfId="4" applyNumberFormat="1" applyFont="1" applyFill="1" applyBorder="1" applyAlignment="1">
      <alignment horizontal="left" vertical="top"/>
    </xf>
    <xf numFmtId="0" fontId="19" fillId="0" borderId="2" xfId="0" quotePrefix="1" applyFont="1" applyFill="1" applyBorder="1" applyAlignment="1">
      <alignment horizontal="left" vertical="top" wrapText="1"/>
    </xf>
    <xf numFmtId="0" fontId="21" fillId="0" borderId="2" xfId="0" applyFont="1" applyBorder="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4" fillId="0" borderId="2" xfId="0" applyFont="1" applyBorder="1" applyAlignment="1">
      <alignment horizontal="left" vertical="top" wrapText="1"/>
    </xf>
    <xf numFmtId="0" fontId="7" fillId="0" borderId="2" xfId="1" applyBorder="1" applyAlignment="1">
      <alignment vertical="top" wrapText="1"/>
    </xf>
    <xf numFmtId="0" fontId="21" fillId="0" borderId="2" xfId="0" applyFont="1" applyBorder="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4" fillId="0" borderId="2" xfId="0" applyFont="1" applyBorder="1" applyAlignment="1">
      <alignment horizontal="left" vertical="top" wrapText="1"/>
    </xf>
    <xf numFmtId="0" fontId="55" fillId="0" borderId="2" xfId="0" applyFont="1" applyBorder="1" applyAlignment="1">
      <alignment horizontal="left" vertical="top" wrapText="1"/>
    </xf>
    <xf numFmtId="0" fontId="0" fillId="0" borderId="0" xfId="0"/>
    <xf numFmtId="0" fontId="12" fillId="3" borderId="0" xfId="0" applyFont="1" applyFill="1" applyAlignment="1">
      <alignment horizontal="left"/>
    </xf>
    <xf numFmtId="0" fontId="9" fillId="3" borderId="0" xfId="0" applyFont="1" applyFill="1" applyAlignment="1">
      <alignment wrapText="1"/>
    </xf>
    <xf numFmtId="0" fontId="9" fillId="3" borderId="0" xfId="0" applyFont="1" applyFill="1"/>
    <xf numFmtId="0" fontId="0" fillId="0" borderId="2" xfId="0" applyBorder="1"/>
    <xf numFmtId="0" fontId="9" fillId="3" borderId="1" xfId="0" applyFont="1" applyFill="1" applyBorder="1" applyAlignment="1">
      <alignment wrapText="1"/>
    </xf>
    <xf numFmtId="0" fontId="7" fillId="0" borderId="2" xfId="1" applyBorder="1" applyAlignment="1">
      <alignment vertical="top" wrapText="1"/>
    </xf>
    <xf numFmtId="0" fontId="14" fillId="0" borderId="2" xfId="0" applyFont="1" applyBorder="1"/>
    <xf numFmtId="164" fontId="9" fillId="3" borderId="0" xfId="4" applyNumberFormat="1" applyFont="1" applyFill="1"/>
    <xf numFmtId="0" fontId="9" fillId="3" borderId="0" xfId="0" applyFont="1" applyFill="1" applyAlignment="1">
      <alignment horizontal="center" vertical="top"/>
    </xf>
    <xf numFmtId="0" fontId="18" fillId="3" borderId="0" xfId="0" applyFont="1" applyFill="1" applyAlignment="1">
      <alignment vertical="top"/>
    </xf>
    <xf numFmtId="0" fontId="36" fillId="3" borderId="0" xfId="0" applyFont="1" applyFill="1" applyAlignment="1">
      <alignment horizontal="left"/>
    </xf>
    <xf numFmtId="0" fontId="21" fillId="0" borderId="2" xfId="0" applyFont="1" applyBorder="1" applyAlignment="1">
      <alignment horizontal="left" vertical="top" wrapText="1"/>
    </xf>
    <xf numFmtId="0" fontId="19" fillId="0" borderId="2" xfId="0" applyFont="1" applyBorder="1" applyAlignment="1">
      <alignment horizontal="left" vertical="top" wrapText="1"/>
    </xf>
    <xf numFmtId="0" fontId="7" fillId="0" borderId="2" xfId="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164" fontId="21" fillId="0" borderId="2" xfId="4" applyNumberFormat="1" applyFont="1" applyBorder="1" applyAlignment="1">
      <alignment horizontal="left" vertical="top"/>
    </xf>
    <xf numFmtId="0" fontId="0" fillId="0" borderId="0" xfId="0" pivotButton="1"/>
    <xf numFmtId="0" fontId="0" fillId="0" borderId="0" xfId="0" applyNumberFormat="1"/>
    <xf numFmtId="0" fontId="0" fillId="0" borderId="0" xfId="0" applyAlignment="1">
      <alignment horizontal="left" indent="1"/>
    </xf>
    <xf numFmtId="0" fontId="0" fillId="0" borderId="0" xfId="0" applyAlignment="1">
      <alignment horizontal="left" indent="2"/>
    </xf>
  </cellXfs>
  <cellStyles count="7">
    <cellStyle name="Comma" xfId="4" builtinId="3"/>
    <cellStyle name="Hyperlink" xfId="1" builtinId="8"/>
    <cellStyle name="Normal" xfId="0" builtinId="0"/>
    <cellStyle name="Normal 2" xfId="2" xr:uid="{47E4E46A-5C9D-4DC4-8523-0A6BC2458F6B}"/>
    <cellStyle name="Normal 2 2" xfId="6" xr:uid="{AEFB3ABF-8DDC-46A1-943C-C7B920AEBD37}"/>
    <cellStyle name="Normal 3" xfId="5" xr:uid="{066ACB2B-95A3-4140-8068-B0DBD3DC0A37}"/>
    <cellStyle name="Percent" xfId="3" builtinId="5"/>
  </cellStyles>
  <dxfs count="165">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horizontal="left"/>
    </dxf>
    <dxf>
      <alignment vertical="bottom"/>
    </dxf>
    <dxf>
      <alignment vertical="top"/>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numFmt numFmtId="13" formatCode="0%"/>
    </dxf>
    <dxf>
      <alignment wrapText="1"/>
    </dxf>
    <dxf>
      <alignment wrapText="1"/>
    </dxf>
    <dxf>
      <alignment horizontal="left"/>
    </dxf>
    <dxf>
      <alignment horizontal="left"/>
    </dxf>
    <dxf>
      <alignment vertical="bottom"/>
    </dxf>
    <dxf>
      <alignment vertical="top"/>
    </dxf>
    <dxf>
      <alignment vertical="top"/>
    </dxf>
    <dxf>
      <alignment vertical="bottom"/>
    </dxf>
    <dxf>
      <alignment horizontal="left"/>
    </dxf>
    <dxf>
      <alignment wrapText="1"/>
    </dxf>
  </dxfs>
  <tableStyles count="0" defaultTableStyle="TableStyleMedium2" defaultPivotStyle="PivotStyleLight16"/>
  <colors>
    <mruColors>
      <color rgb="FF000000"/>
      <color rgb="FFFF8585"/>
      <color rgb="FFFFBDBD"/>
      <color rgb="FFFFEBE9"/>
      <color rgb="FFF7FCDB"/>
      <color rgb="FFED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1</xdr:row>
      <xdr:rowOff>166687</xdr:rowOff>
    </xdr:from>
    <xdr:to>
      <xdr:col>1</xdr:col>
      <xdr:colOff>594359</xdr:colOff>
      <xdr:row>4</xdr:row>
      <xdr:rowOff>20001</xdr:rowOff>
    </xdr:to>
    <xdr:pic>
      <xdr:nvPicPr>
        <xdr:cNvPr id="2" name="Picture 1">
          <a:extLst>
            <a:ext uri="{FF2B5EF4-FFF2-40B4-BE49-F238E27FC236}">
              <a16:creationId xmlns:a16="http://schemas.microsoft.com/office/drawing/2014/main" id="{0C2DD7A2-79A2-4291-B4AC-397A22BA66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9" y="341947"/>
          <a:ext cx="441960"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hn" id="{143C77BF-A834-46B4-A3C2-E66A1AF0301E}" userId="John" providerId="None"/>
  <person displayName="Admin" id="{72D22C41-5DBD-44D4-8333-62F1EAF65395}" userId="Admin" providerId="None"/>
  <person displayName="Hyuna" id="{72D8545A-CAA1-41C9-882C-F39B0B479F8F}" userId="Hyuna" providerId="None"/>
  <person displayName="Microsoft Office User" id="{DAEF9D89-8011-4595-836F-C8797C7DE908}" userId="Microsoft Office User" providerId="None"/>
  <person displayName="Zin Yu Aung" id="{1F90EC3A-8EAD-4574-B8CB-D417F73F44E6}" userId="S::zin@awrlloyd.com::ceb8168a-d595-4930-a99a-78b93be32f4e" providerId="AD"/>
  <person displayName="Hyuna Jung" id="{F0D78C37-01C8-4EDF-BC8A-977BC25D7630}" userId="S::hyuna@awrlloyd.com::5442b4f5-866b-4b2a-bc23-2781bb10de0b"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496.584994791665" createdVersion="8" refreshedVersion="8" minRefreshableVersion="3" recordCount="282" xr:uid="{F9755CF7-524E-4D52-ACDE-A73E2E90BBD0}">
  <cacheSource type="worksheet">
    <worksheetSource ref="B7:BD289" sheet="Use-Case Library (v5)"/>
  </cacheSource>
  <cacheFields count="55">
    <cacheField name="No. " numFmtId="0">
      <sharedItems containsString="0" containsBlank="1" containsNumber="1" containsInteger="1" minValue="1" maxValue="270"/>
    </cacheField>
    <cacheField name="Project Name" numFmtId="0">
      <sharedItems count="282">
        <s v="Digital Twin of a Forest - Pulse of the Forest"/>
        <s v="Bacton Digital Beach Twin"/>
        <s v="Digital Twin of Waterfronts in Cauayan City "/>
        <s v="Digital Twin of Natural Glaciers - Monitoring Alpine Glaciers and Climate Change with 3D Laser Scanning"/>
        <s v="Digital Twin of Earth - NVIDIA Earth-2"/>
        <s v="Digital Twin of Wind Farm "/>
        <s v="NOAKA Digital Twins"/>
        <s v="Digital Twin of New Perth Stadium"/>
        <s v="Digital Twin of Building for System Management"/>
        <s v="Digital Twins of Power Stations"/>
        <s v="Digital Twin of Electric Assets"/>
        <s v="Digital Twin of Wind Farm (4) - Doosan Heavy Industries"/>
        <s v="Digital Twin of Nuclear Plants"/>
        <s v="Digital Twin of Oil Refinery - Cosmo Oil"/>
        <s v="Digital Twin of Oil Field - Eni SpA"/>
        <s v="Digital Twin of Power Plants - Kansai Electric Power"/>
        <s v="Digital Twin of Wind Farm (5) - KEPCO E&amp;C"/>
        <s v="Digital Twin of Offshore Oil Rigs - Det Norske"/>
        <s v="Digital Twin of Power Generation Asset Network - Southern Company"/>
        <s v="Digital Twin of Small Nuclear Reactors - Nuscale"/>
        <s v="Digital Twin of Offshore Substation"/>
        <s v="Digital Twin of Offshore Oil Rig - MInteg"/>
        <s v="Digital Twin of Wind Farm (6)"/>
        <s v="Digital Twin of Solar Farm - Zutari"/>
        <s v="Digital Twin for Hydropower Systems - Open Platform Framework (Research effort)"/>
        <s v="Digital Twin of a Substation - Full Lifecycle Digital Application On Xianning Chibi 500kV Substation Project "/>
        <s v="Digital Twin Of Hydropower Project for Asset Management - Shanghai Investigation, Design &amp; Research Institute Co., Ltd."/>
        <s v="Digital Twin of Sidwawa Substation Power Transmission "/>
        <s v="Digital Twin of Substation - National Grid UK"/>
        <s v="Digital Twin of Power Plants - Promon Engenharia"/>
        <s v="DigiTwin - Digital Twin Technology for Energy, Aerospace, and Industrial assets"/>
        <s v="Digital Twin of Offshore Refineries - BP and KBR"/>
        <s v="Digital Twin of Wind Farm (7)"/>
        <s v="Digital twin of floating offshore Wind Farm (WindFloatAtlantic Project)"/>
        <s v="Predictive Digital Twin of critical assets in the energy sector"/>
        <s v="Digital Twin of Nuclear Reactor - Phase II - Digital Twin-based Diagnostics for Nuclear Auxiliary Systems project under the Department of Energy's Advanced Research Project Agency"/>
        <s v="Digital Twin of Electricity Network, United Kingdom"/>
        <s v="Digital Twin of LNG facilities"/>
        <s v="LiDAR scan of Entergy utility coverage service areas"/>
        <s v="LiDAR scan of Gulf Power (Operating division of NextEra Energy) "/>
        <s v="Digital Twin for Urban planning at NSW"/>
        <s v="Digital Twin of EEC New City Thailand - Business Center and Liveable Smart City"/>
        <s v="Digital Twin of the University of Glasgow"/>
        <s v="Coventry University Digital Campus"/>
        <s v="Digital Twin for Scalable Smart Manufacturing Workforce Development Community Model"/>
        <s v="Digital Twin of Pierre Boulez Symphonic Hall"/>
        <s v="Digital Twin of Hospital - New Hospital of Orléans"/>
        <s v="Digital Twin of Hospital - Saint-Louis Hospital Airflow Simulation"/>
        <s v="Digital Twin of Hospital - Avvidcare"/>
        <s v="Digital Twin of Research and development facilities"/>
        <s v="Digital Twin of Hospital -  Baptist Health South Florida"/>
        <s v="Digital Twin of Buildings - HEALTHCARE TRUST OF AMERICA (HTA)"/>
        <s v="Digital Twin of Park - Barangaroo Harbour Park"/>
        <s v="Digital Twin Software for Oil and Gas - VISCO's VCOG Meta Twin"/>
        <s v="Network Digital Twin - Knowledge Management"/>
        <s v="Digital Twin of Data Center - NTT and Beamo"/>
        <s v="Digital Twin of Industrial Park - China V Valley Smart Park"/>
        <s v="Digital Twin of Industrial Park - Wise Park Project of ELHT"/>
        <s v="Digital Twin of City and 5G towers - Ericsson"/>
        <s v="Digital Twin of Aluminum Factory - Zhongrun, Chalco"/>
        <s v="Digital Twin of Aluminum Factory (2) - Boffa, Boke, Guinea"/>
        <s v="Digital Twin of Steel Factory - Linyi"/>
        <s v="Digital Twin of a Warehouse - Falcon Digital Twin"/>
        <s v="Digital Twin of a Warehouse - Magnavale"/>
        <s v="Digital Twin of a Steel Plant - SeAH CSS"/>
        <s v="Digital Twin of a Factory"/>
        <s v="Digital Twin of Industrial Park - Foshan Electrical &amp; Lighting"/>
        <s v="Digital Twin of Manufacturing Process - Covestro"/>
        <s v="Digital Twin of Factory (3)"/>
        <s v="Digital Twin of Shipyards - BLOM Maritime"/>
        <s v="Digital Twin of Loccitane En Provence Safe Factory"/>
        <s v="Digital Twin of Warehouse - Amentum and SAI"/>
        <s v="Digital Twin of Buildings - Perkinswill"/>
        <s v="Digital Twin of Residential Buildings - KREOD (Private dwelling in Surrey, UK)"/>
        <s v="Digital Twin of a semiconductor production line - Univeristy of Central Florida (UCF)"/>
        <s v="Digital Twin of a semiconductor manufacturing plant"/>
        <s v="Digital Twin of a Chemical Plant - SCG Chemicals Digital Reliability Platform"/>
        <s v="Digital Twin of Historical Site - Giravolt project"/>
        <s v="Digital Twin of Park - Smart Park project"/>
        <s v="Digital Twin of the Ocean (DTO)"/>
        <s v="Digital Twin for complex enterprise networks"/>
        <s v="Digital Spacecraft Twins - U.S. Space Force"/>
        <s v="Digital Twin of the Space Environment"/>
        <s v="Digital Twin for PG&amp;E Corp - Pointerra’s Utility Suite (comprising elements of the entire Pointerra3D Core, Analytics &amp; Answers product stack) across selected PG&amp;E business units"/>
        <s v="Digital Twin of 3D printed metal parts for the U.S. Navy"/>
        <s v="Infrastructure Mapping Application (IMA)"/>
        <s v="Unified Complex Monitoring and Forecasting System (UCMFS)"/>
        <s v="Digital Twin of St. Pancras International Station"/>
        <s v="Digital Twin of Railway Station - Remapping China's Morning Commute with Digital Twins"/>
        <s v="Digital Twin of Roads - Nuova Tech AB"/>
        <s v="Digital Twin of Railway  - MRT"/>
        <s v="Digital Twin of Railway Station - London's King's Cross Railway Station"/>
        <s v="Smart Mobility Living Lab (SMLL) Digital Twin"/>
        <s v="Digital Roads England"/>
        <s v="Yorkshire Geospatial Digital Twin"/>
        <s v="Digital Twin For Railway Design - China Railway Design Corporation"/>
        <s v="Digital Twin in Transportation: Real-Time Synergy of Traffic Data Streams and Simulation for Virtualizing Motorway Dynamics"/>
        <s v="Digital Twin of Airport - Smarter Airports Empowered with GIS"/>
        <s v="Digital Twin of Shiploader - Life Extension for a Shiploader with AKSELOS Digital Twin"/>
        <s v="Digital Twin of Airport"/>
        <s v="Digital Twin of Bridges - Transpennine Route Upgrade"/>
        <s v="Digital Twin of Canal - The Twente canals upgrade project"/>
        <s v="Digital Twin of Port - Silk Road Intelligent Port"/>
        <s v="Digital Twin of Roads - Maintaining Danish Highways Driving operational efficiencies"/>
        <s v="Digital Twin of Tunnel - The Metro Tunnel Project"/>
        <s v="Digital Twin of Roads"/>
        <s v="Digital Twin of Bridge - Collins Engineers Uses Digital Inspection to Restore Iconic Pedestrian Bridge in Minneapolis"/>
        <s v="Digital Twin of Bridge - Robert St Bridge, Maintaining and Preserving an Iconic Bridge"/>
        <s v="Digital Twin of Bridge - IoT Sensor Data Used for Bridge Monitoring and as Building Block for Digital Twin"/>
        <s v="Digital Twin of Multiple Infrastructure Assets (primarily rail) - Innovation and BIM methodology for Adif networks"/>
        <s v="Digital Twin of Railway - Transforming rail travel in the North"/>
        <s v="Digital Twin of Roads - Fujitsu and Hexagon Digital Twin for predictive disaster and traffic safety management"/>
        <s v="Digital Twin of Port - Port of Oulu twin for real-time simulations"/>
        <s v="Digital Twin of Bridge - Stava Bridge"/>
        <s v="Digital Twin of Railway Station - Redfern Station Signal Sighting, Transport for New South Wales (TfNSW)"/>
        <s v="Digital Twin of Railway Station - Smart Stations, Transport for New South Wales (TfNSW)"/>
        <s v="Digital Twin of Railway - Australian Rail Track Corporation (ARTC)"/>
        <s v="Digital Twin of Road - AtkinsRéalis I-70 Floyd Hill To Veterans Memorial Tunnels Project"/>
        <s v="Digital Twin of Rail Crossings - Parkdale"/>
        <s v="Digital Twin of Railway - Johor Bahru–Singapore Rapid Transit System"/>
        <s v="Digital Twin of a Commuter Train - Reducing Risk and Cost With a Virtual Train"/>
        <s v="Digital Twin of Railway - Smart Railway System in Italy"/>
        <s v="Digital Twin of UK's HS2 high-speed rail link "/>
        <s v="Digital Twin of Rail Assets - Sungai Buloh-Serdang-Putrajaya (SSP) Line"/>
        <s v="Digital Twin of Rail Assets (2) - Nagpur Metro "/>
        <s v="Digital Twin of Rail Network - Alstom"/>
        <s v="Climate Resilience Demonstrator Project (CReDo) - Phase 2"/>
        <s v="Digital Twin Software for Water Distribution Network - SIWA Leakplus"/>
        <s v="Virtual Bradford - Digital Twin of Bradford"/>
        <s v="Digital Twin of Tampa, Florida"/>
        <s v="Digital Twin of City - Canada Water Masterplan"/>
        <s v="Extended Monaco - Digital Twin of The Principality of Monaco"/>
        <s v="Digital Twin of Central London"/>
        <s v="Digital Twin of a Water Supply Network - Watercare"/>
        <s v="Digital Twin of the Five Fords Sludge Treatment Plant"/>
        <s v="Virtual Singapore - Digital Twin of Singapore"/>
        <s v="Digital Twin of Rennes Metropole City "/>
        <s v="City-Scale Digital Twin Prototype for Cambridge"/>
        <s v="Colouring London"/>
        <s v="Digital Twin of Buried infrastructure - National Underground Asset Register (NUAR) Pilot Programme"/>
        <s v="Digital Twin of West Cambridge"/>
        <s v="Digital Twin of Herrenberg, Germany"/>
        <s v="Digital Twin of the City of Zurich for Urban Planning"/>
        <s v="Digital Twin of a City - Smart City Concept"/>
        <s v="Digital Twin of Helsinki City's Kalasatama Neighborhood"/>
        <s v="Digital Twin of Buildings - Sejong and Busan Smart Cities"/>
        <s v="Digital Twin of Industrial Park - Nanchong Smart City"/>
        <s v="Digital Twin of a Water Plant"/>
        <s v="Digital Twin of Grenada"/>
        <s v="Digital Twin of a Pump Station - Gwinnett County"/>
        <s v="Digital Twin of a City - Incheon Metropolitan City"/>
        <s v="Boston's Digital Twin"/>
        <s v="Digital Twin of Compound  - NASA Langley Research Center"/>
        <s v="Digital Twin of a Town - Ayuntamiento de Prádena del Rincón"/>
        <s v="Digital Twin of Beaches and Water Sources - Safeswim"/>
        <s v="Digital Twin of Tung Chung"/>
        <s v="Digital Twin of the Netherlands"/>
        <s v="Digital Twin of the Maeslantkering Dam "/>
        <s v="Digital Twin of Industrial Park - Poyang Lake, Jiujiang"/>
        <s v="Digital Twin of Industrial Park - Shenzhen Bay Eco-Tech Park"/>
        <s v="Digital Twin of Jeonju City"/>
        <s v="Digital Twin of the Mayhew Theatre at the UK Foreign &amp; Commonwealth Office"/>
        <s v="Digital Twin of California's Second Tallest Dam (New Bullards Bar Dam) - Yuba Water Agency"/>
        <s v="Digital Twin of AEGA's Water Distribution System at Manaus’ São Jorge District"/>
        <s v="DC Water’s Digital Twin of a Water Distribution System"/>
        <s v="Digital Twin of a Radar Tower - CSADI Wuhan Next Generation Metereological Radar Tower"/>
        <s v="Digital Twin of Metro Station - Aldowa"/>
        <s v="Digital Twin of General Infrastructure (Focus: Dams) - Pacific Consultants"/>
        <s v="Digital Twin of High Rise Buildings - Assembly OSM"/>
        <s v="Digital Twin of Construction Site - POSCO A&amp;C"/>
        <s v="Digital Twin of Construction Site - Bouygues"/>
        <s v="Digital Twin of Structural Engineering Process - IDeCOM"/>
        <s v="Digital Twin of a Water Treatment Plant - Tai Po Water Treatment Works, Hong Kong"/>
        <s v="Digital Twin of the Hague City Hall, Netherlands"/>
        <s v="Digtial Twin of the city of Freiburg im Breisgau, Germany"/>
        <s v="Digital Twin of a Commercial Building - One Taikoo Place (AI-enabled smart building)"/>
        <s v="Digital Twin of a University Building - University of Melbourne Life Science Complex"/>
        <s v="Digital Twin of Melbourne Quarter - Interactive Display Tool, Lendlease"/>
        <s v="Digital Twin of a Wastewater treatment plant - EchoWater Project, Sacramento"/>
        <s v="Digital Twin of the Siemensstadt Square (Campus Twin In Berlin)"/>
        <s v="Digital Twin For Structural Monitoring Of St. Peter’s Basilica"/>
        <s v="Digital Twin of hydraulic pipe system in the city of Ayodhya, India"/>
        <s v="Digital Twin of Genex's flagship Kidston 250MW Pumped Storage Hydro Power Plant (Carbon Twin)"/>
        <s v="Orlando Regional Digital Twin (ORD)"/>
        <s v="Digital Twin of Shanghai East Hospital Building, China"/>
        <s v="Digital Twin of Railway - Yokohama Loop South Line and the Musashi Kosugi Station, Japan"/>
        <s v="Digital Twin Victoria"/>
        <s v="New South Wales (NSW) Spatial Digital Twin"/>
        <s v="Digital Twin for a wastewater treatment plant (Severn Trent)"/>
        <s v="Digital Twin for Design Collaboration"/>
        <s v="Digital Twin-empowered Landslide Emergency Risk Management"/>
        <s v="Digital Twin of the municipality of Fällanden, Switzerland"/>
        <s v="Digital Twin of Sello building block"/>
        <s v="Digital Twin of Sirnach Municipality"/>
        <s v="Digital Twin of a Building - Building Development A (Anonymized project from Aurecon)"/>
        <s v="Digital Twin of a Building - Building Development B (Anonymized project from Aurecon)"/>
        <s v="Digital Twin of a Railway - SNCF Reseau"/>
        <s v="Digital Twin of a Railway - Cross River Rail"/>
        <s v="Digital Twin of a Port for Monitoring - ADB, Nauru"/>
        <s v="Digital Twin of a Road for Design - ADB, Uzbekistan"/>
        <s v="Digital Twin of Georgetown for Microsimulation - Penang, Malaysia"/>
        <s v="Digital Twin of Cities in Turkey for green and sustainable development of land infrastructure - World Bank"/>
        <s v="Digital Twin of Jakarta through a Cadaster system - The One Map Project -  World Bank"/>
        <s v="Digital Twin PoC of an Industrial Cluster - Humber Estuary, the Environment Agency"/>
        <s v="Regional Digital Twin for Sumatra"/>
        <s v="Digital Twin for Climate Resiliency city of Terneuzen, the Netherlands"/>
        <s v="Digital Twin for City Planning for the City of Deventer, the Netherlands"/>
        <s v="Digital Twin of Bat Networks in Rotterdam"/>
        <s v="Digital Twin of Flooding Simulations at Hyper Resolution - Bommelerwaard"/>
        <s v="Digital Twin Prototype of the Hague - Nitrogen Deposits in Natura 2000"/>
        <s v="Digital Twin of District - Amersfoort Station Quarter"/>
        <s v="Template Digital Twin Urban Development "/>
        <s v="Digital Twin of Dam Failure Kakhovka dam Ukraine"/>
        <s v="Digital Twin of Manufacturing Facility - INVISTA"/>
        <s v="Digital Twin of a UK-Wide Telecom Network - Vodafone"/>
        <s v="Digital Twin Software in Construction - Procore"/>
        <s v="Digital Twin of Smart Building Systems - Mircom"/>
        <s v="Digital Twin of a Stadium - Sydney Football Stadium, John Holland"/>
        <s v="Building Twin Platform - Siemens"/>
        <s v="Digital Twin of Buildings - Carrier"/>
        <s v="Digital Twin PoC Simulation of People Flow - KONE"/>
        <s v="Digital Twin of Factory - Daiwa House"/>
        <s v="Digital Twin of Campus - Toronto Metropolitan University"/>
        <s v="Digital Twin for LNG Plant - Woodside Energy"/>
        <s v="Digital Twin of water treatement processes - Sustainable Oil Recovery (SOR)"/>
        <s v="Digital Twin of Sewer Pump Network - North East Water"/>
        <s v="Digital Twin of Water System - Melbourne Water"/>
        <s v="Digital Twin of Factory - Coca-Cola İçecek"/>
        <s v="Digital Twin of City - Wellington City"/>
        <s v="Auckland Digital Twin"/>
        <s v="Northport Digital Twin"/>
        <s v="Christchurch Airport 2040"/>
        <s v="Tauranga Digital Twin"/>
        <s v="Te Awa Lakes Digital Twin"/>
        <s v="Royale Gold Coast"/>
        <s v="Reveal Twin - Wellington, New Zealand"/>
        <s v="Wellington Underground Asset Map Digital Twin - New Zealand"/>
        <s v="Digital Twin of City - Adelaide City Plan"/>
        <s v="Digital Twin of Building - National Automotive Innovation Center"/>
        <s v="Connected Digital Twins - Gemini Papers"/>
        <s v="Digital Twin for Flood Resilience - Next Generation Flood Resilience"/>
        <s v="Digital Twin of Railway"/>
        <s v="Digital Twin of a Bridge for Monitoring"/>
        <s v="Digital Twin of Railway Station - Leeds Station"/>
        <s v="Digital Twin of Energy System"/>
        <s v="Digital Twin of an Airport Terminal - La Guardia"/>
        <s v="Digital Twin for Flood Risk"/>
        <s v="NEURON - Digital Twin Building"/>
        <s v="Digital Twin of Power Plant - Siemens Energy"/>
        <s v="Digital Twin of Trondheim, Norway"/>
        <s v="Digital Twin of the city of Espoo, Finland - Sitowise"/>
        <s v="Digital Twin of the city of Paris - Vectuel"/>
        <s v="Digital Twin of Tyndall Air Force Base"/>
        <s v="Digital Twin of Harbour - Robert Bird Group, Sequencing Sydney Harbour"/>
        <s v="Digital Twin Design Platform - Connect Configurator - Tilbury Douglas"/>
        <s v="Digital Twin Facility Planner - Booz Allen Hamilton"/>
        <s v="Digital Twin of Oilfield - Schlumberger"/>
        <s v="Digital Twin of Singapore - JTC’s Punggol Digital District (PDD), Open Digital Platform (ODP)"/>
        <s v="Digital Twin of Airport - Vancouver International Airport (YVR)"/>
        <s v="Digital Twin of Factory - Hyundai Meta-Factory"/>
        <s v="Digital Twin of Factory - Hong Kong Advanced Manufacturing Centre (AMC)"/>
        <s v="Digital Twin of Machinery- Paper machines built with digital manufacturing"/>
        <s v="Digital Twin of Machinery - VISICONSULT"/>
        <s v="Digital Twin of Buildings - Gresham Smith_x000a__x000a__x000a__x000a_"/>
        <s v="Digital Twin of Factory - Moicon"/>
        <s v="Digital Twin of Rail Network -  Metro Istanbul"/>
        <s v="Digital Twin of Museum - The Charles H. Wright Museum"/>
        <s v="Digital Twin of School Facilities - Phillips Exeter Academy"/>
        <s v="Digital Twin of Housing - Kāinga Ora, Digital Platform for NZ Social Housing Redevelopment"/>
        <s v="Digital Twin of Tram Stops - Victoria Department of Transport, Tram Stop Design Optimization"/>
        <s v="Digital Twin of Water System - (Main water utility Company in Italy)"/>
        <s v="Digital Twin of electric infrastructure - (main energy utility company in Spain)"/>
        <s v="Digital Twin of a Pumping Station - Hydrocarbon transportation company in Colombia"/>
        <s v="Momenttum | SmartX solutions"/>
        <s v="Digital Twin of City - City planning (PoC) | Rome"/>
        <s v="Digital Twin of City - Urban Twin | City in Spain"/>
        <s v="Digital Twin of Las Vegas"/>
        <s v="Digital Twin for Mobility Planning | Public Transportation Authority Company"/>
        <s v="Digital Twin for Natural Risks Management | Target Insurance sector"/>
        <s v="Digital Twin for Crime Risks Assessment and Evaluation | TelCo company in Italy"/>
        <s v="Digital Twin of Forest - CO2Sink for forest management | Regione Calabria"/>
        <s v="Syntphony Perfect Store - CPG global leaders"/>
      </sharedItems>
    </cacheField>
    <cacheField name="Tech Provider(s)" numFmtId="0">
      <sharedItems longText="1"/>
    </cacheField>
    <cacheField name="Project Summary" numFmtId="0">
      <sharedItems longText="1"/>
    </cacheField>
    <cacheField name="Physical Asset" numFmtId="0">
      <sharedItems/>
    </cacheField>
    <cacheField name="Asset Size_x000a_(Single/Multiple/City)" numFmtId="0">
      <sharedItems/>
    </cacheField>
    <cacheField name="Lifecycle _x000a_(D&amp;B/O&amp;M/Entire)" numFmtId="0">
      <sharedItems/>
    </cacheField>
    <cacheField name="Primary Application" numFmtId="0">
      <sharedItems/>
    </cacheField>
    <cacheField name="Total Investment (Unit: US$k)" numFmtId="0">
      <sharedItems containsMixedTypes="1" containsNumber="1" minValue="1" maxValue="424557"/>
    </cacheField>
    <cacheField name="Sub-sector" numFmtId="0">
      <sharedItems count="21">
        <s v="Environment &amp; Conservation"/>
        <s v="Renewable Energy"/>
        <s v="Oil &amp; Gas"/>
        <s v="Architecture, Engineering, and Construction (AEC)"/>
        <s v="Building Infrastructure and Urban Planning"/>
        <s v="Utility"/>
        <s v="Nuclear Energy"/>
        <s v="Smart Cities"/>
        <s v="Education"/>
        <s v="Health &amp; Well-being"/>
        <s v="Manufacturing"/>
        <s v="Others"/>
        <s v="Telecommunications"/>
        <s v="Industrial Real Estate"/>
        <s v="Metals"/>
        <s v="Chemicals"/>
        <s v="Water"/>
        <s v="Aerospace"/>
        <s v="Government"/>
        <s v="Rail"/>
        <s v="Roads"/>
      </sharedItems>
    </cacheField>
    <cacheField name="ADB Sector" numFmtId="0">
      <sharedItems count="9">
        <s v="Agriculture, Food, Nature, and Rural Development"/>
        <s v="Energy"/>
        <s v="Water &amp; Urban Development"/>
        <s v="Human &amp; Social Development "/>
        <s v="Industry &amp; Trade"/>
        <s v="ICT"/>
        <s v="Transport"/>
        <s v="Others"/>
        <s v="Public Sector Management &amp; Governance"/>
      </sharedItems>
    </cacheField>
    <cacheField name="Country" numFmtId="0">
      <sharedItems/>
    </cacheField>
    <cacheField name="Region" numFmtId="0">
      <sharedItems count="7">
        <s v="Asia-Pacific"/>
        <s v="Europe"/>
        <s v="Global"/>
        <s v="North America"/>
        <s v="Middle East and Africa"/>
        <s v="South America"/>
        <s v="N/A"/>
      </sharedItems>
    </cacheField>
    <cacheField name="Maturity_x000a_(Indicative)" numFmtId="0">
      <sharedItems containsSemiMixedTypes="0" containsString="0" containsNumber="1" containsInteger="1" minValue="1" maxValue="3"/>
    </cacheField>
    <cacheField name="Metrics (Consolidated)" numFmtId="0">
      <sharedItems longText="1"/>
    </cacheField>
    <cacheField name="Metric Lifecycle Phase" numFmtId="0">
      <sharedItems/>
    </cacheField>
    <cacheField name="Data Visualisation and Modelling" numFmtId="0">
      <sharedItems containsBlank="1"/>
    </cacheField>
    <cacheField name="ICT/IOT" numFmtId="0">
      <sharedItems containsBlank="1"/>
    </cacheField>
    <cacheField name="AI and Machine Learning" numFmtId="0">
      <sharedItems containsBlank="1"/>
    </cacheField>
    <cacheField name="Spatial Computing" numFmtId="0">
      <sharedItems containsBlank="1"/>
    </cacheField>
    <cacheField name="Cloud computing" numFmtId="0">
      <sharedItems containsBlank="1"/>
    </cacheField>
    <cacheField name="Robotics and Automation" numFmtId="0">
      <sharedItems containsBlank="1"/>
    </cacheField>
    <cacheField name="Software and Platforms" numFmtId="0">
      <sharedItems containsBlank="1"/>
    </cacheField>
    <cacheField name="Security and safety" numFmtId="0">
      <sharedItems containsBlank="1"/>
    </cacheField>
    <cacheField name="-" numFmtId="0">
      <sharedItems containsNonDate="0" containsString="0" containsBlank="1"/>
    </cacheField>
    <cacheField name="Visualization and monitoring" numFmtId="0">
      <sharedItems containsBlank="1"/>
    </cacheField>
    <cacheField name="Informed Decision Making" numFmtId="0">
      <sharedItems containsBlank="1"/>
    </cacheField>
    <cacheField name="Resource optimization and loss reduction" numFmtId="0">
      <sharedItems containsBlank="1"/>
    </cacheField>
    <cacheField name="Productivity Gains" numFmtId="0">
      <sharedItems containsBlank="1"/>
    </cacheField>
    <cacheField name="Improve Operations, Inspection and Maintenance" numFmtId="0">
      <sharedItems containsBlank="1"/>
    </cacheField>
    <cacheField name="Optimum Financial Performance" numFmtId="0">
      <sharedItems containsBlank="1"/>
    </cacheField>
    <cacheField name="Improve Quality " numFmtId="0">
      <sharedItems containsBlank="1"/>
    </cacheField>
    <cacheField name="Increased Customer Satisfaction" numFmtId="0">
      <sharedItems containsBlank="1"/>
    </cacheField>
    <cacheField name="Improved Knowledge and Collaboration" numFmtId="0">
      <sharedItems containsBlank="1"/>
    </cacheField>
    <cacheField name="Security and safety2" numFmtId="0">
      <sharedItems containsBlank="1"/>
    </cacheField>
    <cacheField name="Predictive intelligence" numFmtId="0">
      <sharedItems containsBlank="1"/>
    </cacheField>
    <cacheField name="Risk Management &amp; Resilience" numFmtId="0">
      <sharedItems containsBlank="1"/>
    </cacheField>
    <cacheField name="Improved Environmental Sustainability" numFmtId="0">
      <sharedItems containsBlank="1"/>
    </cacheField>
    <cacheField name="Others" numFmtId="0">
      <sharedItems containsBlank="1"/>
    </cacheField>
    <cacheField name="-2" numFmtId="0">
      <sharedItems containsNonDate="0" containsString="0" containsBlank="1"/>
    </cacheField>
    <cacheField name="Visualization and monitoring2" numFmtId="0">
      <sharedItems containsNonDate="0" containsString="0" containsBlank="1"/>
    </cacheField>
    <cacheField name="Informed Decision Making2" numFmtId="0">
      <sharedItems containsString="0" containsBlank="1" containsNumber="1" minValue="0.47" maxValue="0.47"/>
    </cacheField>
    <cacheField name="Resource optimization and loss reduction2" numFmtId="0">
      <sharedItems containsString="0" containsBlank="1" containsNumber="1" minValue="0.01" maxValue="0.7"/>
    </cacheField>
    <cacheField name="Productivity Gains2" numFmtId="0">
      <sharedItems containsString="0" containsBlank="1" containsNumber="1" minValue="0.05" maxValue="0.75"/>
    </cacheField>
    <cacheField name="Improve Operations, Inspection and Maintenance2" numFmtId="0">
      <sharedItems containsString="0" containsBlank="1" containsNumber="1" minValue="0.1" maxValue="0.6"/>
    </cacheField>
    <cacheField name="Optimum Financial Performance2" numFmtId="0">
      <sharedItems containsString="0" containsBlank="1" containsNumber="1" minValue="0.09" maxValue="0.35"/>
    </cacheField>
    <cacheField name="Improve Quality 2" numFmtId="0">
      <sharedItems containsString="0" containsBlank="1" containsNumber="1" minValue="0.15" maxValue="0.4425"/>
    </cacheField>
    <cacheField name="Increased Customer Satisfaction2" numFmtId="0">
      <sharedItems containsString="0" containsBlank="1" containsNumber="1" minValue="0.125" maxValue="0.95"/>
    </cacheField>
    <cacheField name="Improved Knowledge and Collaboration2" numFmtId="0">
      <sharedItems containsString="0" containsBlank="1" containsNumber="1" minValue="0.4" maxValue="0.4"/>
    </cacheField>
    <cacheField name="Security and safety3" numFmtId="0">
      <sharedItems containsString="0" containsBlank="1" containsNumber="1" minValue="0.08" maxValue="0.6"/>
    </cacheField>
    <cacheField name="Predictive intelligence2" numFmtId="0">
      <sharedItems containsString="0" containsBlank="1" containsNumber="1" minValue="0.39" maxValue="0.39"/>
    </cacheField>
    <cacheField name="Risk Management &amp; Resilience2" numFmtId="0">
      <sharedItems containsString="0" containsBlank="1" containsNumber="1" minValue="0.15" maxValue="0.15"/>
    </cacheField>
    <cacheField name="Improved Environmental Sustainability (Emissions)" numFmtId="0">
      <sharedItems containsString="0" containsBlank="1" containsNumber="1" minValue="0.03" maxValue="0.5"/>
    </cacheField>
    <cacheField name="Others2" numFmtId="0">
      <sharedItems containsString="0" containsBlank="1" containsNumber="1" minValue="0.9" maxValue="0.9"/>
    </cacheField>
    <cacheField name="Link"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2">
  <r>
    <n v="1"/>
    <x v="0"/>
    <s v="Forest Flows, Scion, The National Institute of Water and Atmospheric Resarch (NIWA)"/>
    <s v="The Forest Flows programme is developing a Digital Twin called Pulse of the Forest, aiming to create a novel biophysical model for forest hydrology in New Zealand. This digital twin merges advanced remote sensing techniques with ground-based measurements to create a detailed digital representation of planted forests, from individual trees to entire catchments. The digital twin enables real-time monitoring of water use, retention, and release in forested catchments, utilizing 19 different types of sensors and collectors at primary sites. The Forest Flows Big Data Kafka Pipeline handles the massive volume of over 300,000 daily observations, allowing for efficient data streaming, cleaning, summarizing, and storage in real-time. This initiative supports decision-makers in water resource management and land management, providing quantifiable insights into fundamental processes and enabling better outcomes and planning for future climates and environmental changes."/>
    <s v="Forests"/>
    <s v="Multiple"/>
    <s v="O&amp;M"/>
    <s v="Monitoring and tracking"/>
    <n v="8369"/>
    <x v="0"/>
    <x v="0"/>
    <s v="New Zealand"/>
    <x v="0"/>
    <n v="3"/>
    <s v="N/A"/>
    <s v="N/A"/>
    <s v="x"/>
    <s v="x"/>
    <s v="x"/>
    <s v="x"/>
    <m/>
    <m/>
    <s v="x"/>
    <m/>
    <m/>
    <m/>
    <s v="x"/>
    <m/>
    <m/>
    <s v="x"/>
    <m/>
    <m/>
    <m/>
    <m/>
    <m/>
    <s v="x"/>
    <m/>
    <m/>
    <m/>
    <m/>
    <m/>
    <m/>
    <m/>
    <m/>
    <m/>
    <m/>
    <m/>
    <m/>
    <m/>
    <m/>
    <m/>
    <m/>
    <m/>
    <m/>
    <s v="https://digitaltwinhub.co.uk/case-study/pulse-of-the-forest/_x000a_https://www.forestflows.nz/_x000a_https://www.scionresearch.com/science/sustainable-forest-and-land-management/Forest-flows-research-programme_x000a_"/>
  </r>
  <r>
    <n v="2"/>
    <x v="1"/>
    <s v="Royal HaskoningDHV"/>
    <s v="The Beach Twin models coastlines to predict the future state of the beach (erosion, flooding, etc.) and determine when critical states requiring intervention is needed. To also aid decision-making on coastal protection and management._x000a__x000a_The Bacton Digital Beach Twin (DBT) is a virtual representation of the Bacton Sandscaping scheme, a coastal protection project safeguarding a gas terminal and surrounding villages. It addresses challenges by timely intervention, avoiding both catastrophic erosion and unnecessary investment. Through a backend algorithm and frontend interface, it integrates predictive models and surveyed data, presenting information on beach conditions, intervention triggers, and future reinvestment needs. The DBT enhances scheme management efficiency, reduces errors, and serves as a model for similar projects, emphasizing collaboration with end users, synergy between digital solutions and expertise, and the long-term cost-benefit analysis._x000a_"/>
    <s v="Beach / Ocean"/>
    <s v="Single"/>
    <s v="O&amp;M"/>
    <s v="Planning, forecasting, predicting and simulating"/>
    <s v="N/A"/>
    <x v="0"/>
    <x v="0"/>
    <s v="United Kingdom"/>
    <x v="1"/>
    <n v="3"/>
    <s v="N/A"/>
    <s v="N/A"/>
    <m/>
    <s v="x"/>
    <s v="x"/>
    <s v="x"/>
    <m/>
    <m/>
    <m/>
    <m/>
    <m/>
    <s v="x"/>
    <s v="x"/>
    <m/>
    <s v="x"/>
    <m/>
    <s v="x"/>
    <m/>
    <m/>
    <m/>
    <s v="x"/>
    <s v="x"/>
    <s v="x"/>
    <m/>
    <m/>
    <m/>
    <m/>
    <m/>
    <m/>
    <m/>
    <m/>
    <m/>
    <m/>
    <m/>
    <m/>
    <m/>
    <m/>
    <m/>
    <m/>
    <m/>
    <s v="https://digitaltwinhub.co.uk/case-study/bacton-digital-beach-twin/_x000a_https://www.royalhaskoningdhv.com/en/projects/digital-twin-provides-resilience-to-coastal-change"/>
  </r>
  <r>
    <n v="3"/>
    <x v="2"/>
    <s v="Graffiquo"/>
    <s v="A Digital Twin of water fronts in Cauayan City, converted from drone images into a 3D model and using AI to calculate disaster damage e.g., how much damage has been done to houses, crops and livestock._x000a__x000a_Cauayan city in the Philippines utilizes geolocating and digital twin technology, provided by Graffiquo, for disaster recovery planning in the aftermath of natural disasters like typhoons. Graffiquo's platform converts drone images into 3D models of the city and employs AI to assess damages to infrastructure, houses, crops, and livestock. This data aids in efficiently distributing relief and coordinating with national agencies for resource allocation. Mayor Bernard envisions expanding the use of digital twins beyond disaster recovery to areas like transportation and town planning, enhancing efficiency in managing various projects, including those aligned with Sustainable Development Goals. Graffiquo plans to further develop its software to predict disasters and integrate data from multiple sources, aiming to provide officials with a comprehensive overview to foster a more resilient future for cities like Cauayan."/>
    <s v="Waterfronts"/>
    <s v="Single"/>
    <s v="O&amp;M"/>
    <s v="Planning, forecasting, predicting and simulating"/>
    <n v="92"/>
    <x v="0"/>
    <x v="0"/>
    <s v="Philippines"/>
    <x v="0"/>
    <n v="3"/>
    <s v="- Estimated 7,724 families for evacuation, PHP22 million damages to crops, and PHP550 million damages to infrastructure"/>
    <s v="O&amp;M"/>
    <s v="x"/>
    <s v="x"/>
    <s v="x"/>
    <m/>
    <m/>
    <m/>
    <s v="x"/>
    <m/>
    <m/>
    <m/>
    <s v="x"/>
    <s v="x"/>
    <s v="x"/>
    <m/>
    <s v="x"/>
    <s v="x"/>
    <m/>
    <m/>
    <m/>
    <s v="x"/>
    <m/>
    <m/>
    <m/>
    <m/>
    <m/>
    <m/>
    <m/>
    <m/>
    <m/>
    <m/>
    <m/>
    <m/>
    <m/>
    <m/>
    <m/>
    <m/>
    <m/>
    <m/>
    <s v="https://digitaltwinhub.co.uk/case-study/disaster-planning-and-mitigation-typhoon-preparedness-and-response/_x000a_https://graffiquo.com/2022/09/20/how-a-philippines-city-uses-digital-twins-for-disaster-recovery/"/>
  </r>
  <r>
    <n v="4"/>
    <x v="3"/>
    <s v="Leica Geosystems"/>
    <s v="This project is about uses 3D laser scanning technology to monitor the changes and deformation of glaciers in the French Alps periodically. The ongoing data collection and data models aid in the understandig of impact of climate change on the glaciers and their hydrological properties._x000a__x000a_Environmental scientists, led by geographer and glaciologist Luc Moreau, employ Leica Geosystems 3D laser scanning technology, specifically the Leica BLK2GO Handheld Imaging Laser Scanner, to monitor glacier changes in the French Alps. This technology allows them to measure the deformation of ice in deep shafts called Moulins and capture 3D scans of crevasses. The BLK2GO's small and lightweight design enables it to navigate complex terrain, providing valuable data for understanding glacier dynamics and their response to climate change. These advancements in scanning technology play a crucial role in addressing the ongoing impact of the global climate crisis on glaciers and our planet."/>
    <s v="Glacier"/>
    <s v="Single"/>
    <s v="O&amp;M"/>
    <s v="Monitoring and tracking"/>
    <s v="N/A"/>
    <x v="0"/>
    <x v="0"/>
    <s v="France"/>
    <x v="1"/>
    <n v="1"/>
    <s v="N/A"/>
    <s v="N/A"/>
    <s v="x"/>
    <m/>
    <m/>
    <m/>
    <s v="x"/>
    <s v="x"/>
    <s v="x"/>
    <m/>
    <m/>
    <m/>
    <s v="x"/>
    <m/>
    <m/>
    <m/>
    <s v="x"/>
    <m/>
    <s v="x"/>
    <s v="x"/>
    <m/>
    <m/>
    <m/>
    <m/>
    <m/>
    <m/>
    <m/>
    <m/>
    <m/>
    <m/>
    <m/>
    <m/>
    <m/>
    <m/>
    <m/>
    <m/>
    <m/>
    <m/>
    <m/>
    <m/>
    <s v="https://leica-geosystems.com/case-studies/reality-capture/monitoring-alpine-glaciers-and-climate-change-with-3d-laser-scanning "/>
  </r>
  <r>
    <n v="5"/>
    <x v="4"/>
    <s v="NVIDIA"/>
    <s v="By combining GPU-accelerated computing; deep learning and breakthroughs in physics-informed neural networks; and AI supercomputers, this project aims to build a high-resolution digital twin of Earth for climate change prediction and help formulate analysis and strategies to mitigate climate change._x000a__x000a__x000a_The digital twin, Earth-2, created by NVIDIA, aims to revolutionize climate modeling and prediction by leveraging advanced technologies such as GPU-accelerated computing, deep learning, and AI supercomputers. This digital twin will simulate Earth's climate at ultra-high resolutions, providing detailed predictions of regional extreme weather events decades into the future. By combining vast amounts of observed and modeled data with super-resolution techniques, Earth-2 aims to achieve unprecedented accuracy in climate modeling. The goal is to provide early warnings to communities, cities, and nations, enabling them to adapt and enhance infrastructure resilience. Ultimately, Earth-2 seeks to mobilize urgent action against climate change by providing more accurate and actionable predictions."/>
    <s v="Earth"/>
    <s v="Single"/>
    <s v="O&amp;M"/>
    <s v="Planning, forecasting, predicting and simulating"/>
    <s v="N/A"/>
    <x v="0"/>
    <x v="0"/>
    <s v="N/A"/>
    <x v="2"/>
    <n v="3"/>
    <s v="N/A"/>
    <s v="N/A"/>
    <s v="x"/>
    <m/>
    <s v="x"/>
    <m/>
    <m/>
    <m/>
    <s v="x"/>
    <m/>
    <m/>
    <m/>
    <s v="x"/>
    <m/>
    <m/>
    <m/>
    <m/>
    <m/>
    <m/>
    <s v="x"/>
    <m/>
    <s v="x"/>
    <s v="x"/>
    <s v="x"/>
    <m/>
    <m/>
    <m/>
    <m/>
    <m/>
    <m/>
    <m/>
    <m/>
    <m/>
    <m/>
    <m/>
    <m/>
    <m/>
    <m/>
    <m/>
    <m/>
    <s v="https://blogs.nvidia.com/blog/earth-2-supercomputer/"/>
  </r>
  <r>
    <n v="6"/>
    <x v="5"/>
    <s v="Jungle AI"/>
    <s v="This Digital Twin product by Jungle AI uses ML algorithms to predict energy outputs to aid in optimizing maintenance schedules, thereby minimizing downtime and maximizing energy production, leading to significant cost savings for wind farm owners._x000a__x000a_The digital twin, Canopy, developed by Jungle AI, aids in maximizing wind performance for companies like Repsol by addressing grid curtailment challenges in renewable energy operations. It utilizes real-time environmental data gathered from SCADA systems to predict energy generation and compares it with actual data to identify performance anomalies, such as grid curtailment events. Canopy's Detections module visually represents curtailment events and affected assets, allowing for swift identification. Its Impact module calculates and displays losses attributed to curtailment, aiding in precise loss quantification. Overall, Canopy enables companies to swiftly and accurately identify curtailment periods, quantify associated losses, and optimize wind performance."/>
    <s v="Wind farm"/>
    <s v="Multiple"/>
    <s v="O&amp;M"/>
    <s v="Planning, forecasting, predicting and simulating"/>
    <s v="N/A"/>
    <x v="1"/>
    <x v="1"/>
    <s v="N/A"/>
    <x v="1"/>
    <n v="3"/>
    <s v="N/A"/>
    <s v="N/A"/>
    <s v="x"/>
    <m/>
    <s v="x"/>
    <m/>
    <s v="x"/>
    <m/>
    <m/>
    <m/>
    <m/>
    <m/>
    <m/>
    <m/>
    <m/>
    <m/>
    <s v="x"/>
    <m/>
    <s v="x"/>
    <m/>
    <m/>
    <s v="x"/>
    <m/>
    <m/>
    <m/>
    <m/>
    <m/>
    <m/>
    <m/>
    <m/>
    <m/>
    <m/>
    <m/>
    <m/>
    <m/>
    <m/>
    <m/>
    <m/>
    <m/>
    <m/>
    <s v="https://digitaltwinhub.co.uk/case-study/power-forecasting-for-wind-farm-maintenance-scheduling-optimisation/_x000a_https://assets-global.website-files.com/65cb60c90c34af771d28b0da/65fc872f27dd464175d3a9bd_Wind%20-%20Maximising%20wind%20performance_%20the%20solution%20to%20Repsol%27s%20grid%20curtailment.pdf"/>
  </r>
  <r>
    <n v="7"/>
    <x v="6"/>
    <s v="N/A"/>
    <s v="The digital twin of a Norwegian shelf asset will optimize asset performance and integrity management, focusing on enhancing operational efficiency, maintenance planning, and risk management._x000a__x000a_The digital twin developed by DNV for Aker BP's NOA field offshore Norway enables remote operation and automation, supporting the low-manned processing platform concept. Additionally, DNV facilitates dialogue with Equinor, partners, and stakeholders to ensure alignment and collaboration. Lessons learned include the importance of functionality and confidence in the digital twin for enabling remote operation, with DNV-RP-A204 playing a key role in achieving this goal and ensuring alignment with CAPEX and OPEX objectives."/>
    <s v="Oil Rig / Oil Refinery"/>
    <s v="Multiple"/>
    <s v="O&amp;M"/>
    <s v="Optimizing operations, management, and processes"/>
    <s v="N/A"/>
    <x v="2"/>
    <x v="1"/>
    <s v="Norway"/>
    <x v="1"/>
    <n v="3"/>
    <s v="N/A"/>
    <s v="N/A"/>
    <s v="x"/>
    <s v="x"/>
    <s v="x"/>
    <m/>
    <m/>
    <m/>
    <m/>
    <m/>
    <m/>
    <m/>
    <m/>
    <m/>
    <s v="x"/>
    <m/>
    <s v="x"/>
    <m/>
    <m/>
    <m/>
    <m/>
    <s v="x"/>
    <m/>
    <m/>
    <m/>
    <m/>
    <m/>
    <m/>
    <m/>
    <m/>
    <m/>
    <m/>
    <m/>
    <m/>
    <m/>
    <m/>
    <m/>
    <m/>
    <m/>
    <m/>
    <s v="https://digitaltwinhub.co.uk/case-study/assuring-a-digital-twin-for-aker-bp-cognite-data-fusion-cdf/_x000a_https://www.hellenicshippingnews.com/cognite-data-fusion-achieves-industry-first-dnv-compliance-for-digital-twins/ _x000a_https://jpt.spe.org/technipfmc-dnv-gl-sign-partnership-set-benchmark-trust-digital-twins _x000a_https://www.hartenergy.com/exclusives/offshore-norway-fields-focus-aker-bp-plans-203509"/>
  </r>
  <r>
    <n v="8"/>
    <x v="7"/>
    <s v="Leica Geosystems"/>
    <s v="Laser scanning of slabs visualized in 3D to systematically manage documentation and deformation in construction projects, particularly for high-rise buildings. This process is conducted through a four-stage documentation and analysis method using advanced laser scanning technology_x000a__x000a_The digital twin developed by RM Surveys utilizes laser scanning technology to capture and document construction projects at various stages, from pre-concrete pour to post-stressing and post-prop documentation. This comprehensive approach enables the identification and mitigation of slab deformation issues, reducing risks such as non-compliant floor levels and structural deformations. By providing accurate, millimeter-level data and detailed reports, the digital twin empowers stakeholders in the construction industry to make informed decisions, prevent project delays, and reduce costs associated with rework. Additionally, the digital twin facilitates ongoing facility management by providing accurate as-built models for future developments and maintenance activities. Overall, the digital twin enhances project efficiency, safety, and compliance by leveraging advanced laser scanning technology throughout the construction lifecycle."/>
    <s v="Building"/>
    <s v="Single"/>
    <s v="D&amp;B"/>
    <s v="Optimize design and construction"/>
    <s v="N/A"/>
    <x v="3"/>
    <x v="2"/>
    <s v="Australia"/>
    <x v="0"/>
    <n v="1"/>
    <s v="- 20% reduction in build costs_x000a_- 33% reduction in overall costs_x000a_- 47-65% reduction in conflicts and rework during construction_x000a_- 44-59% increase in overall project quality_x000a_- 35-43% reduction in risk and improved predictability_x000a_- 34-40% better performing completed infrastructure_x000a_- 32 - 38% improvement in review and approval cycles"/>
    <s v="D&amp;B"/>
    <s v="x"/>
    <s v="x"/>
    <m/>
    <m/>
    <s v="x"/>
    <m/>
    <m/>
    <m/>
    <m/>
    <s v="x"/>
    <m/>
    <m/>
    <m/>
    <m/>
    <m/>
    <m/>
    <s v="x"/>
    <m/>
    <m/>
    <m/>
    <m/>
    <m/>
    <m/>
    <m/>
    <m/>
    <n v="0.47"/>
    <m/>
    <n v="0.35"/>
    <m/>
    <n v="0.26500000000000001"/>
    <n v="0.4425"/>
    <m/>
    <m/>
    <m/>
    <n v="0.39"/>
    <m/>
    <m/>
    <m/>
    <s v="https://leica-geosystems.com/case-studies/reality-capture/surveys-in-slab-risk-mitigation _x000a_https://digitaltwinhub.co.uk/case-study/oem-gas-turbine/_x000a_https://biblus.accasoftware.com/en/bim-adoption-in-australia-alignment-with-the-british-model-or-autonomous-policies/_x000a_"/>
  </r>
  <r>
    <n v="9"/>
    <x v="8"/>
    <s v="E8ight"/>
    <s v="This digital twin product offered by E8IGHT allows building stakeholders to leverage digitalized Building  Building Energy Management Systems (BEMS) focused on visualizing system performance (such as HVAC) in 3D, enhancing the energy efficiency and operational performance of buildings._x000a__x000a_The digital twin, developed by E8IGHT, enhances Building Energy Management Systems (BEMS) by leveraging simulation-based technology. This advanced system monitors and controls a building's energy needs, optimizing energy efficiency in real-time by collecting and analyzing data from various sources. Through digital twin technology, E8IGHT's BEMS provides precise and high-performance modeling for building systems and sectors, visualized in a 3D model. It allows for pre-design analysis, planning solutions based on past energy usage, and optimizing energy efficiency in response to weather factors like sunlight and fine dust. Ultimately, the digital twin contributes to eco-friendly efforts by promoting energy efficiency and reducing carbon emissions in buildings and construction projects."/>
    <s v="Building"/>
    <s v="Single"/>
    <s v="O&amp;M"/>
    <s v="Optimizing operations, management, and processes"/>
    <s v="N/A"/>
    <x v="4"/>
    <x v="2"/>
    <s v="South Korea"/>
    <x v="0"/>
    <n v="2"/>
    <s v="N/A"/>
    <s v="N/A"/>
    <s v="x"/>
    <m/>
    <m/>
    <m/>
    <s v="x"/>
    <m/>
    <s v="x"/>
    <s v="x"/>
    <m/>
    <s v="x"/>
    <s v="x"/>
    <s v="x"/>
    <s v="x"/>
    <s v="x"/>
    <m/>
    <s v="x"/>
    <m/>
    <s v="x"/>
    <s v="x"/>
    <m/>
    <s v="x"/>
    <s v="x"/>
    <m/>
    <m/>
    <m/>
    <m/>
    <m/>
    <m/>
    <m/>
    <m/>
    <m/>
    <m/>
    <m/>
    <m/>
    <m/>
    <m/>
    <m/>
    <m/>
    <s v="https://e8ight.co.kr/en/#news/1700 "/>
  </r>
  <r>
    <n v="10"/>
    <x v="9"/>
    <s v="Akselos"/>
    <s v="A structural digital twin for a hydroelectric power station that is physics based and performs real-time structural assessment/monitoring while significantly reducing costs and extending the asset's lifespan_x000a__x000a_The digital twin developed for the Turlough Hill pumped storage station in Ireland serves as a comprehensive solution for monitoring the structural health, mitigating risks, and optimizing operations of the aging infrastructure. By creating a detailed structural model updated with real-time data, the digital twin enables engineers to make informed decisions on extending the asset's lifespan and maximizing its efficiency. Additionally, the digital twin reduces the frequency of physical inspections, resulting in cost savings and increased uptime. Overall, the digital twin supports environmental sustainability by prolonging the life of critical assets and contributes to Ireland's transition to a low-carbon economy."/>
    <s v="Hydropower Plant"/>
    <s v="Single"/>
    <s v="O&amp;M"/>
    <s v="Maintenance and inspection"/>
    <s v="N/A"/>
    <x v="1"/>
    <x v="1"/>
    <s v="Ireland"/>
    <x v="1"/>
    <n v="2"/>
    <s v="- 100-200k Euros saved per inspection_x000a_- Inspection scopes reduced 30-40%"/>
    <s v="O&amp;M"/>
    <s v="x"/>
    <m/>
    <m/>
    <m/>
    <s v="x"/>
    <m/>
    <s v="x"/>
    <m/>
    <m/>
    <s v="x"/>
    <s v="x"/>
    <s v="x"/>
    <s v="x"/>
    <s v="x"/>
    <m/>
    <s v="x"/>
    <m/>
    <s v="x"/>
    <m/>
    <m/>
    <m/>
    <m/>
    <m/>
    <m/>
    <m/>
    <m/>
    <m/>
    <m/>
    <n v="0.35"/>
    <m/>
    <m/>
    <m/>
    <m/>
    <m/>
    <m/>
    <m/>
    <m/>
    <m/>
    <s v="https://akselos.com/wp-content/uploads/2022/10/akselos-case-study-hydroelectric-power-stations.pdf "/>
  </r>
  <r>
    <n v="11"/>
    <x v="10"/>
    <s v="Esri and Eos Positioning Systems"/>
    <s v="Maps and remodels real-time localtion of assets in a digital platform to aid operations. Use of GIS technology and GNSS applied to address the challenge of accurately mapping and maintaining the real-world locations of the Utilities transmission and distribution (T&amp;D) assets._x000a__x000a_The digital twin created by the Utilities Commission of New Smyrna Beach (UCNSB) serves as a highly accurate virtual representation of their transmission and distribution (T&amp;D) assets. It provides a detailed and up-to-date view of asset locations, enabling UCNSB to address the challenge of outdated CAD drawings not reflecting real-world asset locations. With the digital twin, UCNSB can visualize their electric infrastructure with precision, ensuring that the digital model aligns closely with the physical reality on the ground. This allows for more efficient field operations, streamlined maintenance activities, and improved decision-making processes. Additionally, by maintaining an accurate digital twin, UCNSB can better plan for future upgrades, expansions, and maintenance activities, ultimately enhancing the reliability and resilience of their electric grid infrastructure."/>
    <s v="Utility Network"/>
    <s v="Multiple"/>
    <s v="O&amp;M"/>
    <s v="Optimizing operations, management, and processes"/>
    <s v="N/A"/>
    <x v="5"/>
    <x v="1"/>
    <s v="United States"/>
    <x v="3"/>
    <n v="2"/>
    <s v="N/A"/>
    <s v="N/A"/>
    <s v="x"/>
    <m/>
    <m/>
    <m/>
    <s v="x"/>
    <m/>
    <s v="x"/>
    <m/>
    <m/>
    <s v="x"/>
    <s v="x"/>
    <s v="x"/>
    <s v="x"/>
    <s v="x"/>
    <m/>
    <s v="x"/>
    <s v="x"/>
    <s v="x"/>
    <m/>
    <m/>
    <m/>
    <s v="x"/>
    <m/>
    <m/>
    <m/>
    <m/>
    <m/>
    <m/>
    <m/>
    <m/>
    <m/>
    <m/>
    <m/>
    <m/>
    <m/>
    <m/>
    <m/>
    <m/>
    <s v="https://www.esri.com/en-us/landing-page/industry/electric-and-gas/2020/new-smyrna-beach-case-study#:~:text=Florida%20Utility%20Creates%20Digital%20Twin,services%20for%20over%2050%20years. "/>
  </r>
  <r>
    <n v="12"/>
    <x v="11"/>
    <s v="Bentley Systems, Microsoft"/>
    <s v="Visualizes the wind farm coast and turbine sensor data, combined with weather forecasts and other data to show a full performance picture of individual turbines and the entire facility as well as using simulations and ML models to predict production output. Utilizes Azure DT._x000a__x000a_The digital twin developed by Doosan Heavy Industries and Construction for its wind farms allows for remote monitoring, predictive analysis, performance optimization, and insights generation. By integrating real-time and historical data with advanced modeling techniques, the digital twin enables operators to monitor equipment performance, predict energy generation, adjust turbine performance, and generate insights for improving future designs. This comprehensive solution enhances operational efficiency, maximizes energy production, and drives innovation in wind turbine technology."/>
    <s v="Wind farm"/>
    <s v="Multiple"/>
    <s v="O&amp;M"/>
    <s v="Optimizing operations, management, and processes"/>
    <s v="N/A"/>
    <x v="1"/>
    <x v="1"/>
    <s v="South Korea"/>
    <x v="0"/>
    <n v="3"/>
    <s v="- Reduce O&amp;M costs by 15%"/>
    <s v="O&amp;M"/>
    <s v="x"/>
    <s v="x"/>
    <m/>
    <s v="x"/>
    <s v="x"/>
    <m/>
    <s v="x"/>
    <s v="x"/>
    <m/>
    <s v="x"/>
    <s v="x"/>
    <s v="x"/>
    <s v="x"/>
    <s v="x"/>
    <m/>
    <m/>
    <s v="x"/>
    <s v="x"/>
    <m/>
    <s v="x"/>
    <s v="x"/>
    <m/>
    <m/>
    <m/>
    <m/>
    <m/>
    <m/>
    <m/>
    <n v="0.15"/>
    <m/>
    <m/>
    <m/>
    <m/>
    <m/>
    <m/>
    <m/>
    <m/>
    <m/>
    <s v="https://www.bentley.com/software/infrastructure-digital-twins/  "/>
  </r>
  <r>
    <n v="13"/>
    <x v="12"/>
    <s v="Altair"/>
    <s v="A proof-of-concept Physics-Based Digital Twin for the UK Atomic Energy Authority that connects high-fidelity structural integrity models with real-time plant data to calculate key structural integrity metrics based on actual operational data rather than worst-case design assumptions._x000a__x000a_the digital twin from Altair, known as Altair SmartWorks, serves as an IoT backbone. It connects full-fidelity structural integrity models with real-time plant data streams in the nuclear power generation sector. This connection allows the digital twin to calculate key structural integrity metrics based on actual operational data, rather than relying solely on worst-case design assumptions. Ultimately, this application of the digital twin technology enables improved safety, operational efficiency, and potentially extends the life of equipment such as nuclear power plants."/>
    <s v="Power plant"/>
    <s v="Single"/>
    <s v="O&amp;M"/>
    <s v="Maintenance and inspection"/>
    <s v="N/A"/>
    <x v="6"/>
    <x v="1"/>
    <s v="France"/>
    <x v="1"/>
    <n v="3"/>
    <s v="N/A"/>
    <s v="N/A"/>
    <s v="x"/>
    <s v="x"/>
    <m/>
    <m/>
    <m/>
    <m/>
    <s v="x"/>
    <m/>
    <m/>
    <m/>
    <s v="x"/>
    <m/>
    <m/>
    <m/>
    <m/>
    <m/>
    <m/>
    <s v="x"/>
    <m/>
    <s v="x"/>
    <m/>
    <m/>
    <m/>
    <m/>
    <m/>
    <m/>
    <m/>
    <m/>
    <m/>
    <m/>
    <m/>
    <m/>
    <m/>
    <m/>
    <m/>
    <m/>
    <m/>
    <m/>
    <s v="https://altair.com/resource/assystem-creates-a-digital-twin-for-nuclear-plants-with-altair?lang=en "/>
  </r>
  <r>
    <n v="14"/>
    <x v="13"/>
    <s v="Aveva"/>
    <s v="The digital twin of the refinery process integrates real-time data for precise operational control, focusing on efficiency and yield improvement to optimize plant operations._x000a__x000a_The AVEVA digital twin implemented by Cosmo Oil serves as a Process Digital Twin, optimizing refinery operations in real-time. It connects digital representations of processes with the actual plant, utilizing auto-tuned simulation technology to optimize operations based on factors like product prices and equipment constraints. This digital twin provides precise operating information, aligns operations with optimum targets, and facilitates fault identification and performance monitoring. It resulted in significant savings of $2.3 million per year with a quick payback period, demonstrating its effectiveness in improving operational efficiency."/>
    <s v="Oil Rig / Oil Refinery"/>
    <s v="Single"/>
    <s v="O&amp;M"/>
    <s v="Optimizing operations, management, and processes"/>
    <s v="N/A"/>
    <x v="2"/>
    <x v="1"/>
    <s v="Japan"/>
    <x v="0"/>
    <n v="2"/>
    <s v="- $2.3M benefits/year from optimization of operations"/>
    <s v="O&amp;M"/>
    <s v="x"/>
    <m/>
    <m/>
    <m/>
    <s v="x"/>
    <m/>
    <s v="x"/>
    <m/>
    <m/>
    <m/>
    <s v="x"/>
    <m/>
    <s v="x"/>
    <m/>
    <s v="x"/>
    <s v="x"/>
    <m/>
    <m/>
    <m/>
    <m/>
    <m/>
    <m/>
    <m/>
    <m/>
    <m/>
    <m/>
    <m/>
    <m/>
    <m/>
    <m/>
    <m/>
    <m/>
    <m/>
    <m/>
    <m/>
    <m/>
    <m/>
    <m/>
    <s v="https://www.aveva.com/content/dam/aveva/documents/perspectives/success-stories/SuccessStory_AVEVA_CosmoOil_08-20.pdf.coredownload.inline.pdf"/>
  </r>
  <r>
    <n v="15"/>
    <x v="14"/>
    <s v="Aveva"/>
    <s v="This digital twin integrates various types of data and uses it to simulate production data and monitor KPIs and analytics (ideal) to optimize production and operations._x000a__x000a_The digital twin implemented by Eni, using AVEVA PI System, serves to optimize upstream oil and gas assets in real-time. It enables Eni to model and simulate production scenarios, maximizing the efficiency of their assets. By leveraging real-time data, the digital twin helps in deploying optimal asset parameters and improving production efficiency. This implementation has led to a significant increase in oil production by 60% in Eni's West Africa region, demonstrating its effectiveness in achieving operational goals and maximizing asset performance."/>
    <s v="Oil Rig / Oil Refinery"/>
    <s v="Multiple"/>
    <s v="O&amp;M"/>
    <s v="Optimizing operations, management, and processes"/>
    <s v="N/A"/>
    <x v="2"/>
    <x v="1"/>
    <s v="N/A"/>
    <x v="4"/>
    <n v="3"/>
    <s v="- Increase production by 60%"/>
    <s v="O&amp;M"/>
    <s v="x"/>
    <m/>
    <m/>
    <m/>
    <s v="x"/>
    <m/>
    <m/>
    <m/>
    <m/>
    <s v="x"/>
    <s v="x"/>
    <m/>
    <s v="x"/>
    <m/>
    <m/>
    <m/>
    <m/>
    <m/>
    <m/>
    <s v="x"/>
    <m/>
    <m/>
    <m/>
    <m/>
    <m/>
    <m/>
    <m/>
    <n v="0.6"/>
    <m/>
    <m/>
    <m/>
    <m/>
    <m/>
    <m/>
    <m/>
    <m/>
    <m/>
    <m/>
    <s v="https://www.aveva.com/content/dam/aveva/documents/perspectives/success-stories/SuccessStory_AVEVA_ENI_22-12.pdf.coredownload.pdf"/>
  </r>
  <r>
    <n v="16"/>
    <x v="15"/>
    <s v="Aveva"/>
    <s v="Integrates all nine of Kansai's power plants into a single data-management system and models/visualizes plant data for real-time operational data analysis. _x000a__x000a_The digital twin implemented by Kansai Electric Power Company, using the PI System, serves to optimize power plant operations and enhance customer services. By harnessing real-time data across all nine power plants, Kansai has achieved several operational improvements, including reduced downtime due to boiler failures and enhanced gas turbine availability. The digital twin enables intuitive dashboards for visualizing operational parameters, leading to improved performance and efficiency. "/>
    <s v="Power plant"/>
    <s v="Multiple"/>
    <s v="O&amp;M"/>
    <s v="Optimizing operations, management, and processes"/>
    <s v="N/A"/>
    <x v="6"/>
    <x v="1"/>
    <s v="Japan"/>
    <x v="0"/>
    <n v="3"/>
    <s v="- $3M cost savings"/>
    <s v="O&amp;M"/>
    <s v="x"/>
    <s v="x"/>
    <s v="x"/>
    <m/>
    <s v="x"/>
    <m/>
    <s v="x"/>
    <s v="x"/>
    <m/>
    <s v="x"/>
    <s v="x"/>
    <s v="x"/>
    <s v="x"/>
    <s v="x"/>
    <s v="x"/>
    <s v="x"/>
    <s v="x"/>
    <s v="x"/>
    <s v="x"/>
    <s v="x"/>
    <s v="x"/>
    <s v="x"/>
    <m/>
    <m/>
    <m/>
    <m/>
    <m/>
    <m/>
    <m/>
    <m/>
    <m/>
    <m/>
    <m/>
    <m/>
    <m/>
    <m/>
    <m/>
    <m/>
    <s v="https://www.aveva.com/content/dam/aveva/documents/perspectives/success-stories/SuccessStory_AVEVA_Kansai_21-08.pdf.coredownload.inline.pdf"/>
  </r>
  <r>
    <n v="17"/>
    <x v="16"/>
    <s v="KEPCO E&amp;C, KETEP"/>
    <s v="A status monitoring and simulation technology, with predictive maintenance, remote monitoring, and risk prediction technologies to cope with natural disasters and high tides for offshore wind generators._x000a__x000a_The digital twin technology is part of a government project aimed at developing predictive maintenance technology for floating offshore wind power systems. This technology involves creating digital replicas of wind power systems to monitor their status, simulate performance, predict maintenance needs, optimize operations, and forecast risks such as typhoons and storms. By leveraging digital twins, operators can remotely monitor and manage floating wind power generators, improving maintenance practices and contributing to the advancement of offshore wind power generation."/>
    <s v="Wind turbine"/>
    <s v="Single"/>
    <s v="O&amp;M"/>
    <s v="Maintenance and inspection"/>
    <n v="4780"/>
    <x v="1"/>
    <x v="1"/>
    <s v="South Korea"/>
    <x v="0"/>
    <n v="3"/>
    <s v="N/A"/>
    <s v="N/A"/>
    <s v="x"/>
    <s v="x"/>
    <s v="x"/>
    <m/>
    <s v="x"/>
    <m/>
    <m/>
    <m/>
    <m/>
    <s v="x"/>
    <s v="x"/>
    <s v="x"/>
    <s v="x"/>
    <m/>
    <m/>
    <m/>
    <m/>
    <m/>
    <m/>
    <s v="x"/>
    <s v="x"/>
    <m/>
    <m/>
    <m/>
    <m/>
    <m/>
    <m/>
    <m/>
    <m/>
    <m/>
    <m/>
    <m/>
    <m/>
    <m/>
    <m/>
    <m/>
    <m/>
    <m/>
    <s v="KEPCO E&amp;C - KEPCO Engineering &amp; Construction Company, Inc. (kepco-enc.com)"/>
  </r>
  <r>
    <n v="18"/>
    <x v="17"/>
    <s v="Aveva"/>
    <s v="Digital Twin of an oil rig synthesizing drawings, 3D models, and design documents for progressive handover solution, used to manage the transition from the capital project phase to production operations efficiently. The model of technical information and ensuring its continual update to reflect the project's lifecycle, thereby enhancing operational readiness and reducing handover costs._x000a__x000a_Det Norske implemented a digital twin solution to manage critical engineering and execution data for its offshore oil and gas project. This digital twin ensures the staged and incremental flow of validated data, accelerating operational readiness and completing the Asset Life Cycle Information Management. It mitigates traditional challenges of event-driven handovers, reducing costs, accelerating readiness, and enhancing process transparency. The solution facilitates a progressive handover approach, ensuring continual monitoring and validation of information, streamlining the transition from project phases to operations, and providing a validated source of actionable information."/>
    <s v="Oil Rig / Oil Refinery"/>
    <s v="Single"/>
    <s v="O&amp;M"/>
    <s v="Optimizing operations, management, and processes"/>
    <s v="N/A"/>
    <x v="2"/>
    <x v="1"/>
    <s v="Norway"/>
    <x v="1"/>
    <n v="1"/>
    <s v="N/A"/>
    <s v="N/A"/>
    <s v="x"/>
    <m/>
    <m/>
    <m/>
    <s v="x"/>
    <m/>
    <s v="x"/>
    <s v="x"/>
    <m/>
    <m/>
    <m/>
    <s v="x"/>
    <s v="x"/>
    <m/>
    <s v="x"/>
    <m/>
    <m/>
    <m/>
    <m/>
    <m/>
    <m/>
    <m/>
    <m/>
    <m/>
    <m/>
    <m/>
    <m/>
    <m/>
    <m/>
    <m/>
    <m/>
    <m/>
    <m/>
    <m/>
    <m/>
    <m/>
    <m/>
    <m/>
    <s v="https://www.aveva.com/content/dam/aveva/documents/perspectives/success-stories/SuccessStory_AVEVA_Det-Norske_22-11.pdf.coredownload.inline.pdf "/>
  </r>
  <r>
    <n v="19"/>
    <x v="18"/>
    <s v="Aveva"/>
    <s v="Digital Twin provides data access and visualization for geographically dispersed generation assets. Manages its extensive energy generation and distribution assets, offering easy access to asset information, enhancing operational efficiency. The implementation allows for quality data management and secure, remote access, ensuring uninterrupted service across their geographically diverse fleet._x000a__x000a_The Digital Twin implemented by Southern Company serves as a comprehensive information delivery system for their geographically dispersed generation assets. It ensures data quality and reliability while enabling secure access to information from any location at any time. Offering compatibility with various software and hardware systems, it minimizes the need for costly system replacements. By gathering, analyzing, and contextualizing data from diverse sources, it enhances operational efficiency. The Digital Twin provides a browser-based hub for information delivery, facilitating easy access to relevant data. Utilizing AVEVA Asset Information Management, it establishes a single source of truth, ensuring consistency and accuracy of information across the organization."/>
    <s v="Power plant"/>
    <s v="Multiple"/>
    <s v="O&amp;M"/>
    <s v="Optimizing operations, management, and processes"/>
    <s v="N/A"/>
    <x v="2"/>
    <x v="1"/>
    <s v="United States"/>
    <x v="3"/>
    <n v="2"/>
    <s v="N/A"/>
    <s v="N/A"/>
    <s v="x"/>
    <s v="x"/>
    <m/>
    <m/>
    <m/>
    <m/>
    <s v="x"/>
    <m/>
    <m/>
    <s v="x"/>
    <s v="x"/>
    <m/>
    <m/>
    <s v="x"/>
    <m/>
    <m/>
    <s v="x"/>
    <m/>
    <m/>
    <m/>
    <m/>
    <m/>
    <m/>
    <m/>
    <m/>
    <m/>
    <m/>
    <m/>
    <m/>
    <m/>
    <m/>
    <m/>
    <m/>
    <m/>
    <m/>
    <m/>
    <m/>
    <m/>
    <s v="https://www.aveva.com/en/perspectives/success-stories/southern-company-digital-twin/ "/>
  </r>
  <r>
    <n v="20"/>
    <x v="19"/>
    <s v="Aaras"/>
    <s v="Digital Twin with product information linked to support customer support requirements and compliance needs across the product lifecycle._x000a__x000a_The digital twin solution provided by Aras Innovator consolidates multiple databases and document-based systems into a unified platform, enabling seamless configuration management and establishing a digital thread throughout the project lifecycle. By implementing Aras Innovator, NuScale Power seeks to improve data management, enhance collaboration, and ensure compliance with safety and regulatory standards, ultimately advancing their mission to provide scalable, safe, and carbon-free nuclear energy technology."/>
    <s v="Power plant"/>
    <s v="Multiple"/>
    <s v="O&amp;M"/>
    <s v="Optimizing operations, management, and processes"/>
    <s v="N/A"/>
    <x v="6"/>
    <x v="1"/>
    <s v="United States"/>
    <x v="3"/>
    <n v="1"/>
    <s v="N/A"/>
    <s v="N/A"/>
    <s v="x"/>
    <m/>
    <m/>
    <m/>
    <s v="x"/>
    <m/>
    <s v="x"/>
    <s v="x"/>
    <m/>
    <s v="x"/>
    <s v="x"/>
    <m/>
    <s v="x"/>
    <m/>
    <s v="x"/>
    <m/>
    <s v="x"/>
    <m/>
    <m/>
    <m/>
    <m/>
    <m/>
    <m/>
    <m/>
    <m/>
    <m/>
    <m/>
    <m/>
    <m/>
    <m/>
    <m/>
    <m/>
    <m/>
    <m/>
    <m/>
    <m/>
    <m/>
    <m/>
    <s v="https://www.aras.com/community/b/english/posts/nuscale-is-powering-the-future-with-aras_x000a_https://www.aras.com/en/resources/all/cs-nuscale-powering-future-plm"/>
  </r>
  <r>
    <n v="21"/>
    <x v="20"/>
    <s v="DASSAULT SYSTÈMES"/>
    <s v="Cloud based localized design and engineering platform for offshore wind substations combining 3D data and BIM/design data._x000a__x000a_the digital twin enables ISC Consulting Engineers to streamline their design processes by centralizing their project portfolio and design catalog. This allows them to efficiently incorporate past designs into new projects, ensuring that each substation is tailored to the unique requirements of the project. Additionally, the digital twin facilitates collaboration and concurrent access among multiple disciplines and stakeholders, enabling faster problem-solving and decision-making. It also provides a platform for virtual design reviews and allows for the tracking of all changes throughout the project lifecycle. Overall, the digital twin enhances the efficiency, collaboration, and quality of the design process for offshore wind energy projects."/>
    <s v="Substation"/>
    <s v="Single"/>
    <s v="D&amp;B"/>
    <s v="Optimize design and construction"/>
    <s v="N/A"/>
    <x v="2"/>
    <x v="1"/>
    <s v="Denmark"/>
    <x v="1"/>
    <n v="2"/>
    <s v="N/A"/>
    <s v="N/A"/>
    <s v="x"/>
    <m/>
    <m/>
    <m/>
    <s v="x"/>
    <m/>
    <s v="x"/>
    <s v="x"/>
    <m/>
    <s v="x"/>
    <s v="x"/>
    <s v="x"/>
    <s v="x"/>
    <m/>
    <m/>
    <s v="x"/>
    <m/>
    <s v="x"/>
    <s v="x"/>
    <m/>
    <m/>
    <s v="x"/>
    <m/>
    <m/>
    <m/>
    <m/>
    <m/>
    <m/>
    <m/>
    <m/>
    <m/>
    <m/>
    <m/>
    <m/>
    <m/>
    <m/>
    <m/>
    <m/>
    <s v="ISC develops offshore substation with the 3DEXPERIENCE | Dassault Systèmes (3ds.com)"/>
  </r>
  <r>
    <n v="22"/>
    <x v="21"/>
    <s v="Arup"/>
    <s v="AIM (Arup Inspect-MInteg) technology is a digitised workflow for oil and gas asset inspection. The core of this workflow is a tablet application specifically designed for recording inspection data that utilizes data analytics and machine learning to comprehend various inputs like inspection results, design information, and condition monitoring._x000a__x000a_AIM utilizes remote visual inspection tools and real-time reporting within a gaming environment to streamline the inspection process, reducing the time required to capture and record inspection data by up to 30%. This allows asset owners to quickly understand the status of their equipment, leading to faster decision-making compared to traditional methods. The benefits of AIM include risk reduction by minimizing time spent at the site and working at height, cost savings of up to 30%, elimination of repeat site surveys through remote visual inspection, the ability to update the VR environment year-on-year for repeatability, and access to real-time data anytime and anywhere, enhancing operational efficiency and reliability."/>
    <s v="Oil Rig / Oil Refinery"/>
    <s v="Single"/>
    <s v="O&amp;M"/>
    <s v="Maintenance and inspection"/>
    <s v="N/A"/>
    <x v="2"/>
    <x v="1"/>
    <s v="United States"/>
    <x v="3"/>
    <n v="1"/>
    <s v="- 25% savings in inspection times"/>
    <s v="O&amp;M"/>
    <s v="x"/>
    <s v="x"/>
    <m/>
    <s v="x"/>
    <s v="x"/>
    <m/>
    <m/>
    <m/>
    <m/>
    <s v="x"/>
    <s v="x"/>
    <m/>
    <s v="x"/>
    <s v="x"/>
    <m/>
    <m/>
    <m/>
    <s v="x"/>
    <m/>
    <m/>
    <m/>
    <m/>
    <m/>
    <m/>
    <m/>
    <m/>
    <m/>
    <m/>
    <n v="0.25"/>
    <m/>
    <m/>
    <m/>
    <m/>
    <m/>
    <m/>
    <m/>
    <m/>
    <m/>
    <s v="Digital Twin towards a meaningful framework - Arup_x000a_https://minteg.co.uk/aim/"/>
  </r>
  <r>
    <n v="23"/>
    <x v="22"/>
    <s v="Arup"/>
    <s v="Intelligent monitoring and a digital approach to assess and extend the lifespan of offshore wind farms while reducing maintenance costs. Continuously measures the loads on these foundations and analyzing the data from sensors._x000a__x000a_Arup has developed a digital twin for offshore wind farms, offering intelligent monitoring and a digital approach to extend asset lifespan and reduce operating costs. By continuously measuring loads in-service using sensors, the solution extends the operational life of wind farms from 25 to over 35 years. It provides regular insight into foundation condition, facilitating upgrades to turbine control systems and justifying additional life during asset sales. The system uses virtual sensors above the waterline, enhancing reliability and eliminating sub-waterline instrumentation. Modular and tailored to specific needs, the digital twin application empowers users to gain insight and control over their assets, catering to asset managers, owners, and investors."/>
    <s v="Wind farm"/>
    <s v="Multiple"/>
    <s v="O&amp;M"/>
    <s v="Maintenance and inspection"/>
    <s v="N/A"/>
    <x v="1"/>
    <x v="1"/>
    <s v="United Kingdom"/>
    <x v="1"/>
    <n v="2"/>
    <s v="- 40% increase in operational life"/>
    <s v="O&amp;M"/>
    <s v="x"/>
    <s v="x"/>
    <m/>
    <m/>
    <m/>
    <m/>
    <s v="x"/>
    <m/>
    <m/>
    <s v="x"/>
    <s v="x"/>
    <m/>
    <s v="x"/>
    <m/>
    <s v="x"/>
    <m/>
    <m/>
    <m/>
    <m/>
    <m/>
    <s v="x"/>
    <m/>
    <m/>
    <m/>
    <m/>
    <m/>
    <n v="0.4"/>
    <m/>
    <m/>
    <m/>
    <m/>
    <m/>
    <m/>
    <m/>
    <m/>
    <m/>
    <m/>
    <m/>
    <s v="https://www.arup.com/projects/offshore-wind-farm-maintenance _x000a_https://arup.sharepoint.com/sites/essentials-global-digital-twin/Value%20Stories/Forms/AllItems.aspx?id=%2Fsites%2Fessentials%2Dglobal%2Ddigital%2Dtwin%2FValue%20Stories%2FLondon%20Array%20Offshore%20Wind%20Farm%2Epdf&amp;parent=%2Fsites%2Fessentials%2Dglobal%2Ddigital%2Dtwin%2FValue%20Stories"/>
  </r>
  <r>
    <n v="24"/>
    <x v="23"/>
    <s v="Unity"/>
    <s v="Uses Unity's real-time 3D technology and a virtual environment to automate the design and construction monitoring of large-scale solar photovoltaics (PV) projects, optimizes the placement and performance of solar panels, considering factors like sun tracking and terrain through drone footage. Unity allows for interactive, immersive project experiences, improving the design and construction process._x000a__x000a_The digital twin developed by Zutari, a South African engineering consultancy, utilizes Unity's real-time 3D development platform to automate large-scale solar photovoltaics (PV) projects. It facilitates the design, creation, and operation of solar projects by providing immersive and interactive virtual environments. Key functionalities include sun tracking and shading for optimizing solar panel placement, construction monitoring through virtual models generated from drone footage, and automation of design processes using computational design solutions like AutoPV. This approach significantly reduces project development time, enhances design accuracy, and improves stakeholder collaboration."/>
    <s v="Solar Farm"/>
    <s v="Multiple"/>
    <s v="D&amp;B"/>
    <s v="Optimize design and construction"/>
    <s v="N/A"/>
    <x v="1"/>
    <x v="1"/>
    <s v="South Africa"/>
    <x v="4"/>
    <n v="3"/>
    <s v="N/A"/>
    <s v="N/A"/>
    <s v="x"/>
    <m/>
    <m/>
    <s v="x"/>
    <m/>
    <m/>
    <s v="x"/>
    <m/>
    <m/>
    <s v="x"/>
    <s v="x"/>
    <m/>
    <s v="x"/>
    <m/>
    <m/>
    <m/>
    <m/>
    <m/>
    <m/>
    <s v="x"/>
    <m/>
    <m/>
    <m/>
    <m/>
    <m/>
    <m/>
    <m/>
    <m/>
    <m/>
    <m/>
    <m/>
    <m/>
    <m/>
    <m/>
    <m/>
    <m/>
    <m/>
    <m/>
    <s v="https://blog.unity.com/industry/zutari-uses-unity-to-design-renewable-energy-sites-for-a-more-sustainable-future "/>
  </r>
  <r>
    <n v="25"/>
    <x v="24"/>
    <s v="Oak Ridge National Laboratory"/>
    <s v="A research effort to support long term efforts of Digital Twin tech, for optimizing the operation and maintenance of hydropower plants, enhancing their reliability and performance._x000a__x000a_The Digital Twin for Hydropower Systems Project aims to develop an Open Platform Framework (DTHS-OPF) for hydropower systems. The digital twin enables the optimization of hydropower assets by providing an evolving digital profile of their historical and current behavior. This allows for improved design, operation, and management of hydropower assets to enhance reliability, performance, and value. The DTHS-OPF is envisioned as an affordable, user-friendly platform that integrates data from various sources and facilitates predictive analytics, control, optimization, and grid services. It serves as an R&amp;D platform for accelerating technological advancements in the hydropower industry."/>
    <s v="Hydropower Plant"/>
    <s v="Single"/>
    <s v="O&amp;M"/>
    <s v="Monitoring and tracking"/>
    <s v="N/A"/>
    <x v="1"/>
    <x v="1"/>
    <s v="United States"/>
    <x v="3"/>
    <n v="3"/>
    <s v="N/A"/>
    <s v="N/A"/>
    <s v="x"/>
    <s v="x"/>
    <m/>
    <m/>
    <m/>
    <m/>
    <s v="x"/>
    <m/>
    <m/>
    <s v="x"/>
    <m/>
    <m/>
    <s v="x"/>
    <s v="x"/>
    <m/>
    <s v="x"/>
    <m/>
    <m/>
    <m/>
    <s v="x"/>
    <s v="x"/>
    <m/>
    <m/>
    <m/>
    <m/>
    <m/>
    <m/>
    <m/>
    <m/>
    <m/>
    <m/>
    <m/>
    <m/>
    <m/>
    <m/>
    <m/>
    <m/>
    <m/>
    <s v="The Digital Twin for Hydropower Systems Project | ORNL"/>
  </r>
  <r>
    <n v="26"/>
    <x v="25"/>
    <s v="Bentley Systems"/>
    <s v="POWERCHINA utilized Bentley's 3D/4D modeling and iTwin applications to establish a collaborative digital design environment and create a full 3D substation digital twin. This integrated technology solution reduced project footprint, minimized farmland impact, and saved costs. Additionally, it enabled coordinated design and construction management, resulting in significant time savings and reduced rework. The digital twin facilitates real-time asset insight and smart substation management, setting a benchmark for digitization within the State Grid."/>
    <s v="Substation"/>
    <s v="Single"/>
    <s v="Entire"/>
    <s v="Full lifecycle management"/>
    <s v="N/A"/>
    <x v="5"/>
    <x v="1"/>
    <s v="China"/>
    <x v="0"/>
    <n v="3"/>
    <s v=" - Reduced the project footprint by 0.97 hectares_x000a_ - Saving CNY 2.84 million in costs (US$394 K)_x000a_ - Avoided 50 reworks _x000a_ - Reducing the construction period by 30 days"/>
    <s v="D&amp;B"/>
    <s v="x"/>
    <s v="x"/>
    <m/>
    <s v="x"/>
    <s v="x"/>
    <m/>
    <s v="x"/>
    <s v="x"/>
    <m/>
    <s v="x"/>
    <s v="x"/>
    <s v="x"/>
    <s v="x"/>
    <s v="x"/>
    <s v="x"/>
    <m/>
    <s v="x"/>
    <s v="x"/>
    <m/>
    <s v="x"/>
    <m/>
    <s v="x"/>
    <m/>
    <m/>
    <m/>
    <m/>
    <m/>
    <m/>
    <m/>
    <m/>
    <m/>
    <m/>
    <m/>
    <m/>
    <m/>
    <m/>
    <m/>
    <m/>
    <s v="https://www.bentley.com/events/going-digital-awards/finalists/"/>
  </r>
  <r>
    <n v="27"/>
    <x v="26"/>
    <s v="Bentley Systems"/>
    <s v="The digital twin function implemented in the hydropower plant project in China aimed to establish a digital engineering asset management system for the entire lifecycle of hydropower assets. To overcome challenges in managing voluminous data across disciplines and organizations, the team utilized ProjectWise and Bentley's open applications to create a connected digital environment and perform collaborative 3D modeling. iTwin was then used to integrate and link all models and data into digital twins, providing visual insight into enterprise operations for digital management and maintenance of the hydropower stations. The application of Bentley software improved data collation efficiency, saved modeling time, reduced construction period, and minimized carbon emissions. Through industrial automation and digital engineering, the team established a comprehensive digital asset management and control system."/>
    <s v="Hydropower Plant"/>
    <s v="Multiple"/>
    <s v="Entire"/>
    <s v="Full lifecycle management"/>
    <s v="N/A"/>
    <x v="1"/>
    <x v="1"/>
    <s v="China"/>
    <x v="0"/>
    <n v="3"/>
    <s v=" - Saving 200 days of computer modelling time_x000a_ - Reducing construction period by 5% _x000a_ - Reducing carbon emissions by 3%"/>
    <s v="D&amp;B"/>
    <s v="x"/>
    <s v="x"/>
    <s v="x"/>
    <s v="x"/>
    <s v="x"/>
    <m/>
    <s v="x"/>
    <s v="x"/>
    <m/>
    <s v="x"/>
    <s v="x"/>
    <m/>
    <s v="x"/>
    <s v="x"/>
    <s v="x"/>
    <s v="x"/>
    <s v="x"/>
    <s v="x"/>
    <m/>
    <s v="x"/>
    <m/>
    <s v="x"/>
    <m/>
    <m/>
    <m/>
    <m/>
    <m/>
    <n v="0.05"/>
    <m/>
    <m/>
    <m/>
    <m/>
    <m/>
    <m/>
    <m/>
    <m/>
    <n v="0.03"/>
    <m/>
    <s v="https://www.bentley.com/events/going-digital-awards/finalists/"/>
  </r>
  <r>
    <n v="28"/>
    <x v="27"/>
    <s v="Unity"/>
    <s v="For upgrading the substation with intelligent 3D modeling, focusing on equipment layout and safety._x000a__x000a_In upgrading the Sidwawa Substation in South Africa, Zutari utilized intelligent 3D modeling to address challenges related to equipment compatibility and safety risks. By creating detailed process documents and realistic visual aids with the 3D model, Zutari was able to adjust equipment layouts to meet electrical clearance standards and mitigate risks associated with oil spills. The intelligent data links embedded in the equipment properties contributed to significant gains in productivity, while the 3D modeling helped overcome challenges in working within confined spaces and safety zones. Ultimately, Zutari's innovative approach led to increased reliability of electricity supply, improved capacity of the substation, and recognition as a finalist in the 2015 South African Innovation Awards."/>
    <s v="Substation"/>
    <s v="Single"/>
    <s v="O&amp;M"/>
    <s v="Optimizing operations, management, and processes"/>
    <s v="N/A"/>
    <x v="5"/>
    <x v="1"/>
    <s v="South Africa"/>
    <x v="4"/>
    <n v="2"/>
    <s v="N/A"/>
    <s v="N/A"/>
    <s v="x"/>
    <m/>
    <m/>
    <s v="x"/>
    <s v="x"/>
    <m/>
    <s v="x"/>
    <m/>
    <m/>
    <s v="x"/>
    <m/>
    <s v="x"/>
    <s v="x"/>
    <s v="x"/>
    <m/>
    <s v="x"/>
    <s v="x"/>
    <s v="x"/>
    <s v="x"/>
    <m/>
    <m/>
    <s v="x"/>
    <m/>
    <m/>
    <m/>
    <m/>
    <m/>
    <m/>
    <m/>
    <m/>
    <m/>
    <m/>
    <m/>
    <m/>
    <m/>
    <m/>
    <m/>
    <m/>
    <s v="Zutari projects | Sidwawa substation | South Africa"/>
  </r>
  <r>
    <n v="29"/>
    <x v="28"/>
    <s v="Sensat"/>
    <s v="For streamline the option selection process for connecting a new power cable. This involves creating interactive 2D and 3D visualizations for efficient communication and accurate site measurements._x000a__x000a_The digital twin, provided by Sensat, helped National Grid overcome challenges related to third-party land ownership and tight deadlines in connecting a new power cable for a data center in Didcot, Oxfordshire. By creating an interactive 2D and 3D visualization of the Didcot substation and its surrounding area, Sensat enabled National Grid to bring together important data sets and visualize them in the context of the real-world environment, take accurate site measurements directly from their desktop, saving time and resources, and easily communicate specialist information between teams, improving collaboration and decision-making processes. Overall, Sensat's digital twin solution provided National Grid with more certainty and efficiency in delivering large and complex programs."/>
    <s v="Substation"/>
    <s v="Single"/>
    <s v="O&amp;M"/>
    <s v="Optimizing operations, management, and processes"/>
    <s v="N/A"/>
    <x v="5"/>
    <x v="1"/>
    <s v="United Kingdom"/>
    <x v="1"/>
    <n v="2"/>
    <s v="N/A"/>
    <s v="N/A"/>
    <s v="x"/>
    <s v="x"/>
    <m/>
    <s v="x"/>
    <s v="x"/>
    <m/>
    <s v="x"/>
    <m/>
    <m/>
    <s v="x"/>
    <s v="x"/>
    <s v="x"/>
    <m/>
    <m/>
    <m/>
    <s v="x"/>
    <m/>
    <s v="x"/>
    <m/>
    <m/>
    <m/>
    <s v="x"/>
    <m/>
    <m/>
    <m/>
    <m/>
    <m/>
    <m/>
    <m/>
    <m/>
    <m/>
    <m/>
    <m/>
    <m/>
    <m/>
    <m/>
    <m/>
    <m/>
    <s v="https://www.sensat.co/case-studies/national-grid-didcot-2"/>
  </r>
  <r>
    <n v="30"/>
    <x v="29"/>
    <s v="Aveva"/>
    <s v="Promon Engenharia, an engineering firm, implemented AVEVA's engineering and simulation tools to evolve into a solutions provider for the entire plant lifecycle. A Digital Twin solution is implemented for their clients in order to reduce engineering hours by improving project stakeholder collaboration. This improved efficiency in plant design, operations, and maintenance by avoiding re-work and increasing IT responsiveness to technical problems. With AVEVA's solutions, seamless integration of data between simulation platforms and engineering databases created a unified platform for basic engineering, detailed engineering, plant operations, and maintenance. By leveraging AVEVA's Process Simulation and other tools, engineering efficiency improved, reducing engineering hours by 15%. The digital twin technology provided by AVEVA enabled simulation of process upsets and ensured data integration across different project areas, driving efficiency and collaboration within the industry."/>
    <s v="Power plant"/>
    <s v="Single"/>
    <s v="Entire"/>
    <s v="Full lifecycle management"/>
    <s v="N/A"/>
    <x v="2"/>
    <x v="1"/>
    <s v="Brazil"/>
    <x v="5"/>
    <n v="2"/>
    <s v="- 15% reduction in engineering hours_x000a_- 60% faster project implementation"/>
    <s v="D&amp;B"/>
    <s v="x"/>
    <s v="x"/>
    <m/>
    <m/>
    <s v="x"/>
    <s v="x"/>
    <s v="x"/>
    <s v="x"/>
    <m/>
    <s v="x"/>
    <s v="x"/>
    <s v="x"/>
    <s v="x"/>
    <s v="x"/>
    <s v="x"/>
    <s v="x"/>
    <s v="x"/>
    <s v="x"/>
    <s v="x"/>
    <m/>
    <s v="x"/>
    <s v="x"/>
    <m/>
    <m/>
    <m/>
    <m/>
    <m/>
    <n v="0.375"/>
    <m/>
    <m/>
    <m/>
    <m/>
    <m/>
    <m/>
    <m/>
    <m/>
    <m/>
    <m/>
    <s v="https://www.aveva.com/content/dam/aveva/documents/perspectives/success-stories/SuccessStory_AVEVA-PromonEngenharia_08-21.pdf.coredownload.inline.pdf"/>
  </r>
  <r>
    <n v="31"/>
    <x v="30"/>
    <s v="Universities of Sheffield, Bristol, Liverpool, Southampton, Cambridge, and Swansea are working with Airbus, EDF, Stirling Dynamics, Ultra Electronics, Siemens, Schlumberger, Romax, Leonardo, and LOC"/>
    <s v="The DigiTwin project R&amp;D initiative (due for completion in 2023) is focused on creating the underpinning science and engineering that will enable digital twins to be built on more robust data and computational models for better validation and verification.  The developed technologies encompass design, uncertainty analysis, control, hybrid simulation, model assembly , and verification/validation._x000a__x000a_The DigiTwin project aims to develop robustly-validated virtual prediction tools known as digital twins to address the increasing use of digital twins in industrial applications. These digital twins are virtual duplicates of physical systems, created by combining data and computational models with robust validation techniques. The project focuses on managing uncertainty associated with predictions and outputs by using advanced validation and verification techniques. It addresses questions regarding uncertainty in data, algorithm usage, and propagation of uncertainty, aiming to provide meaningful predictions to users. The project targets engineering structures operating in dynamic environments such as wind turbines and aircraft, where small differences can significantly impact performance. These digital twins are crucial for industries like renewable power generation, supporting design and operational decisions for systems such as wind farms and nuclear power stations. They are expected to reduce costs and improve efficiency through enhanced life estimates and structural health monitoring techniques."/>
    <s v="N/A"/>
    <s v="N/A"/>
    <s v="Entire"/>
    <s v="Full lifecycle management"/>
    <n v="6497"/>
    <x v="1"/>
    <x v="1"/>
    <s v="United Kingdom"/>
    <x v="1"/>
    <n v="3"/>
    <s v="N/A"/>
    <s v="N/A"/>
    <s v="x"/>
    <s v="x"/>
    <s v="x"/>
    <m/>
    <s v="x"/>
    <m/>
    <m/>
    <m/>
    <m/>
    <m/>
    <m/>
    <m/>
    <s v="x"/>
    <m/>
    <s v="x"/>
    <m/>
    <m/>
    <m/>
    <m/>
    <s v="x"/>
    <m/>
    <s v="x"/>
    <m/>
    <m/>
    <m/>
    <m/>
    <m/>
    <m/>
    <m/>
    <m/>
    <m/>
    <m/>
    <m/>
    <m/>
    <m/>
    <m/>
    <m/>
    <m/>
    <s v="https://digitwin.ac.uk/_x000a_https://www.sheffield.ac.uk/mecheng/news/how-digital-twins-will-help-power-future_x000a_https://drive.google.com/drive/folders/1GhhtOSIAguGSjNI_bT9iKzusi0wefBA8"/>
  </r>
  <r>
    <n v="32"/>
    <x v="31"/>
    <s v="Aveva"/>
    <s v="Integrated laser scan/photogramettry and asset contextual data into a cloud-accessible digital twin 3D visualization. This engineering model offers all the important information for the facility in one place, enabling team members to remotely collaborate to implement maintenance operations and improve safety even before the plant is operational."/>
    <s v="Oil Rig / Oil Refinery"/>
    <s v="Single"/>
    <s v="D&amp;B"/>
    <s v="Optimize design and construction"/>
    <s v="N/A"/>
    <x v="2"/>
    <x v="1"/>
    <s v="Azerbaijan"/>
    <x v="1"/>
    <n v="3"/>
    <s v="N/A"/>
    <s v="N/A"/>
    <s v="x"/>
    <m/>
    <s v="x"/>
    <s v="x"/>
    <m/>
    <m/>
    <s v="x"/>
    <s v="x"/>
    <m/>
    <s v="x"/>
    <s v="x"/>
    <m/>
    <s v="x"/>
    <m/>
    <m/>
    <m/>
    <m/>
    <m/>
    <m/>
    <s v="x"/>
    <m/>
    <m/>
    <m/>
    <m/>
    <m/>
    <m/>
    <m/>
    <m/>
    <m/>
    <m/>
    <m/>
    <m/>
    <m/>
    <m/>
    <m/>
    <m/>
    <m/>
    <m/>
    <s v="https://www.aveva.com/en/perspectives/success-stories/bp-ace-digital-twin/_x000a__x000a_https://discover.aveva.com/paid-search-design-and-build/successstory-bp-video?utm_term=aveva%20digital%20twin&amp;utm_campaign=G_S_A_APAC_All_Campaign_Solution_Engineering_Design+and+Build&amp;utm_source=adwords&amp;utm_medium=ppc&amp;hsa_acc=3968997322&amp;hsa_cam=20479994068&amp;hsa_grp=151254345006&amp;hsa_ad=670490239635&amp;hsa_src=g&amp;hsa_tgt=kwd-930110004221&amp;hsa_kw=aveva%20digital%20twin&amp;hsa_mt=p&amp;hsa_net=adwords&amp;hsa_ver=3&amp;gad=1&amp;gclid=CjwKCAjwnOipBhBQEiwACyGLui-mEeS9HjjQsgsJYQ39ee8_GvdmRhAkA1Jgwc4Cw9CtIq9RhEIsXxoCRswQAvD_BwE"/>
  </r>
  <r>
    <n v="33"/>
    <x v="32"/>
    <s v="General Electric"/>
    <s v="Combination of a cloud-based model of the wind farm with software that monitors and optimizes the turbine as it runs and generates energy. Built to provide a feed back loop to optimize and ultimately boost energy productivity_x000a__x000a_The Digital Wind Farm by GE harnesses the Industrial Internet to create a connected and adaptable wind energy ecosystem, enhancing energy production by up to 20%. Using sensors, data networks, and analytics, it customizes turbine configurations based on the surrounding environment, optimizing efficiency. Real-time data analysis allows for performance monitoring and predictive maintenance, reducing costs and ensuring top performance over time. By integrating renewable power more effectively into the grid, it aims to generate significant value for the wind industry."/>
    <s v="Wind farm"/>
    <s v="Multiple"/>
    <s v="O&amp;M"/>
    <s v="Optimizing operations, management, and processes"/>
    <s v="N/A"/>
    <x v="1"/>
    <x v="1"/>
    <s v="United States"/>
    <x v="3"/>
    <n v="3"/>
    <s v="- 20% increase in energy production_x000a_'- $100 million extra revenue"/>
    <s v="O&amp;M"/>
    <s v="x"/>
    <s v="x"/>
    <s v="x"/>
    <m/>
    <m/>
    <m/>
    <s v="x"/>
    <m/>
    <m/>
    <s v="x"/>
    <m/>
    <m/>
    <s v="x"/>
    <s v="x"/>
    <s v="x"/>
    <m/>
    <m/>
    <m/>
    <s v="x"/>
    <s v="x"/>
    <s v="x"/>
    <m/>
    <m/>
    <m/>
    <m/>
    <m/>
    <m/>
    <n v="0.2"/>
    <m/>
    <m/>
    <m/>
    <m/>
    <m/>
    <m/>
    <m/>
    <m/>
    <m/>
    <m/>
    <s v="https://www.ge.com/renewableenergy/stories/meet-the-digital-wind-farm _x000a__x000a_https://www.ge.com/news/press-releases/ge-launches-next-evolution-wind-energy-making-renewables-more-efficient-economic"/>
  </r>
  <r>
    <n v="34"/>
    <x v="33"/>
    <s v="Akselos"/>
    <s v="Akselos SA and a consortium of partners  led by Principle Power Inc. will develop, validate, and operate a Digital Twin software on the WindFloatAtlantic (WFA) project. This initiative created the world's first digital twin tailored specifically to floating offshore wind applications. The project has significantly enhanced design capabilities by enabling a detailed, digital replica of a floating wind turbine to be manipulated and tested under various conditions, allowing for leaner, more cost-effective structures. The Digital Twin will be used to create a holistic real-time virtual model of the wind assets, and develop and optimize new offshore wind turbines with the primary goal of increasing turbine generation efficiency. _x000a__x000a__x000a_The digital twin project by Akselos and partners, funded by the US Department of Energy, aims to develop and operate the world's first digital twin software for the WindFloat Atlantic Project. This project focuses on floating offshore wind farms, a critical component in scaling up the energy transition towards a low-carbon economy. The digital twin technology will enable real-time monitoring of the asset's condition, allowing for active control of asset integrity and operations. By leveraging next-generation simulation technology, Akselos aims to create holistic, real-time digital twins for large, complex assets, ultimately lowering the levelized cost of energy for consumers. "/>
    <s v="Wind farm"/>
    <s v="Multiple"/>
    <s v="D&amp;B"/>
    <s v="Optimize design and construction"/>
    <n v="3600"/>
    <x v="1"/>
    <x v="1"/>
    <s v="Portugal"/>
    <x v="1"/>
    <n v="3"/>
    <s v="N/A"/>
    <s v="N/A"/>
    <s v="x"/>
    <s v="x"/>
    <m/>
    <m/>
    <m/>
    <m/>
    <s v="x"/>
    <m/>
    <m/>
    <s v="x"/>
    <s v="x"/>
    <m/>
    <s v="x"/>
    <m/>
    <s v="x"/>
    <m/>
    <m/>
    <m/>
    <m/>
    <s v="x"/>
    <m/>
    <m/>
    <m/>
    <m/>
    <m/>
    <m/>
    <m/>
    <m/>
    <m/>
    <m/>
    <m/>
    <m/>
    <m/>
    <m/>
    <m/>
    <m/>
    <m/>
    <m/>
    <s v="https://akselos.com/akselos-partners-awarded-3-6m-by-us-doe-for-digital-twin-project-of-floating-offshore-wind-farm/_x000a_https://www.offshore-mag.com/renewable-energy/article/14298756/overcoming-offshore-wind-industry-obstacles-with-digital-twins"/>
  </r>
  <r>
    <n v="35"/>
    <x v="34"/>
    <s v="Akselos"/>
    <s v="Shell Ventures and Innogy Ventures invested in a Digital Twin that will be used to help increase the sustainability of critical assets in the energy sector through predictive maintenance, structural analysis software, big data analytics, and machine learning._x000a__x000a_These digital twins enable real-time monitoring of asset condition from anywhere, allowing for predictive maintenance and enhanced safety. With Akselos' technology, engineers can run analyses almost instantly, leading to cost reduction and improved efficiency in operations. "/>
    <s v="N/A"/>
    <s v="Multiple"/>
    <s v="O&amp;M"/>
    <s v="Planning, forecasting, predicting and simulating"/>
    <n v="10000"/>
    <x v="1"/>
    <x v="1"/>
    <s v="N/A"/>
    <x v="6"/>
    <n v="3"/>
    <s v="N/A"/>
    <s v="N/A"/>
    <s v="x"/>
    <s v="x"/>
    <s v="x"/>
    <m/>
    <m/>
    <m/>
    <s v="x"/>
    <m/>
    <m/>
    <s v="x"/>
    <m/>
    <m/>
    <s v="x"/>
    <s v="x"/>
    <s v="x"/>
    <m/>
    <m/>
    <m/>
    <s v="x"/>
    <s v="x"/>
    <m/>
    <m/>
    <m/>
    <m/>
    <m/>
    <m/>
    <m/>
    <m/>
    <m/>
    <m/>
    <m/>
    <m/>
    <m/>
    <m/>
    <m/>
    <m/>
    <m/>
    <m/>
    <s v="https://akselos.com/innogy-ventures-and-shell-ventures-back-akselos-with-10m-investment/"/>
  </r>
  <r>
    <n v="36"/>
    <x v="35"/>
    <s v="Framatome"/>
    <s v="GEMINA (Generating Electricity Managed by Intelligent Nuclear Assets) programme aims to develop an advanced Digital Twin technology for nuclear reactors to improve operations and maintenance. The Digital Twin will focus on enhancing plant service system and cooling water systems of light water reactors (LWR) in order to save operation and maintenance costs._x000a__x000a_The Digital Twin-based Diagnostics for Nuclear Auxiliary Systems project aims to develop and commercialize digital twin technology for nuclear plant operations. This technology creates virtual replicas of plant auxiliary systems, enabling automated diagnostics to detect issues and optimize performance. By collaborating with partners like Metroscope, the project seeks to demonstrate cost savings, scalability, and improved efficiency in nuclear energy production. Ultimately, digital twin technology promises to enhance reliability and reduce costs for both existing and future nuclear plants."/>
    <s v="Power plant"/>
    <s v="Single"/>
    <s v="O&amp;M"/>
    <s v="Maintenance and inspection"/>
    <n v="1000"/>
    <x v="6"/>
    <x v="1"/>
    <s v="N/A"/>
    <x v="3"/>
    <n v="1"/>
    <s v="N/A"/>
    <s v="N/A"/>
    <s v="x"/>
    <s v="x"/>
    <m/>
    <m/>
    <s v="x"/>
    <m/>
    <s v="x"/>
    <s v="x"/>
    <m/>
    <m/>
    <m/>
    <m/>
    <s v="x"/>
    <s v="x"/>
    <s v="x"/>
    <m/>
    <m/>
    <m/>
    <m/>
    <s v="x"/>
    <m/>
    <s v="x"/>
    <m/>
    <m/>
    <m/>
    <m/>
    <m/>
    <m/>
    <m/>
    <m/>
    <m/>
    <m/>
    <m/>
    <m/>
    <m/>
    <m/>
    <m/>
    <m/>
    <s v="https://www.neimagazine.com/news/newsus-doe-awards-framatome-for-digital-twin-development-11196045"/>
  </r>
  <r>
    <n v="37"/>
    <x v="36"/>
    <s v="SP Energy Networks in partnership with Scottish universities Strathclyde, Glasgow, Heriot Watt and St. Andrews"/>
    <s v="The Digital Twin will be a virtual replica of the electricity network to test new digital solutions and determine how increased electricity demand could impact the grid. The Digital Twin will also utilize Artificial Intelligence to help simulate innovation and understand the potential benefits of new energy services._x000a__x000a_The digital twin technology, spearheaded by SP Energy Networks' ENSIGN project, creates a virtual replica of the electricity network. Using AI and advanced technology, it simulates real-world scenarios to test solutions for managing increased electricity demand and integrating green energy technologies. Through collaboration with leading universities, the project aims to optimize capacity and develop strategies for a cleaner, more efficient energy future. The insights gained have the potential to influence energy systems globally, driving the transition to sustainable energy sources."/>
    <s v="Utility Network"/>
    <s v="Multiple"/>
    <s v="O&amp;M"/>
    <s v="Planning, forecasting, predicting and simulating"/>
    <n v="12500"/>
    <x v="5"/>
    <x v="1"/>
    <s v="United Kingdom"/>
    <x v="1"/>
    <n v="3"/>
    <s v="N/A"/>
    <s v="N/A"/>
    <s v="x"/>
    <m/>
    <s v="x"/>
    <m/>
    <m/>
    <m/>
    <s v="x"/>
    <m/>
    <m/>
    <s v="x"/>
    <s v="x"/>
    <s v="x"/>
    <m/>
    <s v="x"/>
    <m/>
    <m/>
    <m/>
    <m/>
    <m/>
    <s v="x"/>
    <m/>
    <s v="x"/>
    <m/>
    <m/>
    <m/>
    <m/>
    <m/>
    <m/>
    <m/>
    <m/>
    <m/>
    <m/>
    <m/>
    <m/>
    <m/>
    <m/>
    <m/>
    <m/>
    <s v="https://www.current-news.co.uk/sp-energy-networks-awarded-10-million-to-develop-digital-twin-of-electricity-network/"/>
  </r>
  <r>
    <n v="38"/>
    <x v="37"/>
    <s v="RemSense"/>
    <s v="Technology solutions company RemSense Technologies will undertake a virtual plant scanning of additional LNG facilities on behalf of Chevron Australia. The scan will integrate existing business operations and asset management systems to increase productivity, safety, and reduce cost._x000a__x000a_The digital twin technology developed by RemSense Technologies Limited creates a virtual representation of plant assets, referred to as &quot;virtual plant.&quot; This platform utilizes VR/AI technology to generate a detailed digital twin that integrates with existing business operations and asset management systems. By providing a comprehensive visualization of plant assets, the digital twin enhances productivity, improves safety, and reduces costs for industrial facilities such as LNG facilities. The contract awarded to RemSense by AGC Industries Pty Ltd on behalf of Chevron Australia involves undertaking virtual plant scanning of additional LNG facilities over the course of 2023 and 2024, demonstrating the growing demand for this technology in enterprise settings."/>
    <s v="Power plant"/>
    <s v="Multiple"/>
    <s v="O&amp;M"/>
    <s v="Optimizing operations, management, and processes"/>
    <n v="1300"/>
    <x v="2"/>
    <x v="1"/>
    <s v="Australia"/>
    <x v="0"/>
    <n v="1"/>
    <s v="N/A"/>
    <s v="N/A"/>
    <s v="x"/>
    <m/>
    <s v="x"/>
    <m/>
    <m/>
    <m/>
    <m/>
    <m/>
    <m/>
    <s v="x"/>
    <s v="x"/>
    <m/>
    <m/>
    <s v="x"/>
    <m/>
    <m/>
    <m/>
    <m/>
    <s v="x"/>
    <s v="x"/>
    <m/>
    <m/>
    <m/>
    <m/>
    <m/>
    <m/>
    <m/>
    <m/>
    <m/>
    <m/>
    <m/>
    <m/>
    <m/>
    <m/>
    <m/>
    <m/>
    <m/>
    <m/>
    <s v="https://www.wegetaroundnetwork.com/topic/18409/aus-2-million-matterport-scanning-contract-awarded-to-remsense/"/>
  </r>
  <r>
    <n v="39"/>
    <x v="38"/>
    <s v="Pointerra3D"/>
    <s v="The contract includes hosting the processed and analysed LiDAR data from this project in the Pointerra3D digital twin platform for an initial 12-month period.  Significantly, Entergy’s spend with the Company is also expected to grow over time as more service areas and data are added to  support  the gradual build-out  of  Entergy’s network-wide digital  twin  in the Pointerra3D platform,  pursuant  to  the  newly  awarded  contract  vehicle  with  Entergy,  which  is  capable  of being added to over timeby different Entergy business units._x000a__x000a_Digital twin technology offers Entergy Corporation a comprehensive solution for managing its energy infrastructure, especially in the aftermath of severe events like Hurricane Ida as they generate a detailed digital twin that helps them understand and plan for post-disaster recovery efforts. By creating virtual replicas of its assets, Entergy can monitor, predict maintenance needs, simulate scenarios, and optimize operations more effectively. This technology enhances resilience, minimizes downtime, and improves overall efficiency, ultimately benefiting Entergy's customers and operations "/>
    <s v="Utility Network"/>
    <s v="City"/>
    <s v="O&amp;M"/>
    <s v="Optimizing operations, management, and processes"/>
    <n v="2370"/>
    <x v="5"/>
    <x v="1"/>
    <s v="United States"/>
    <x v="3"/>
    <n v="1"/>
    <s v="N/A"/>
    <s v="N/A"/>
    <s v="x"/>
    <m/>
    <m/>
    <m/>
    <s v="x"/>
    <m/>
    <s v="x"/>
    <s v="x"/>
    <m/>
    <s v="x"/>
    <s v="x"/>
    <m/>
    <m/>
    <s v="x"/>
    <s v="x"/>
    <m/>
    <m/>
    <m/>
    <m/>
    <s v="x"/>
    <s v="x"/>
    <m/>
    <m/>
    <m/>
    <m/>
    <m/>
    <m/>
    <m/>
    <m/>
    <m/>
    <m/>
    <m/>
    <m/>
    <m/>
    <m/>
    <m/>
    <m/>
    <m/>
    <s v="https://www.listcorp.com/asx/3dp/pointerra-limited/news/material-contract-award-2646630.html?ref=more_news"/>
  </r>
  <r>
    <n v="40"/>
    <x v="39"/>
    <s v="Pointerra3D"/>
    <s v="Gulf Power, a division of NextEra Energy, has awarded a $0.05 million contract to process LiDAR data using Pointerra3D Core and Analytics. This six-week project, although modest, is expected to pave the way for further collaboration with Gulf Power. The Pointerra3D platform provides an accessible, timely, affordable, and scalable solution for quickly obtaining insights from captured LiDAR data. Following this contract and a previous $1.13 million award from NextEra Energy's Florida Power &amp; Light, further expansion of Pointerra3D’s adoption by NextEra Energy and its divisions is anticipated, potentially leading to increased annual contract value (ACV) spend by the group."/>
    <s v="Power plant"/>
    <s v="Single"/>
    <s v="O&amp;M"/>
    <s v="Optimizing operations, management, and processes"/>
    <n v="50"/>
    <x v="2"/>
    <x v="1"/>
    <s v="N/A"/>
    <x v="6"/>
    <n v="1"/>
    <s v="N/A"/>
    <s v="N/A"/>
    <s v="x"/>
    <m/>
    <m/>
    <s v="x"/>
    <m/>
    <m/>
    <s v="x"/>
    <m/>
    <m/>
    <m/>
    <s v="x"/>
    <m/>
    <s v="x"/>
    <m/>
    <s v="x"/>
    <m/>
    <m/>
    <m/>
    <m/>
    <m/>
    <m/>
    <m/>
    <m/>
    <m/>
    <m/>
    <m/>
    <m/>
    <m/>
    <m/>
    <m/>
    <m/>
    <m/>
    <m/>
    <m/>
    <m/>
    <m/>
    <m/>
    <m/>
    <s v="https://www.listcorp.com/asx/3dp/pointerra-limited/news/material-contract-award-2646630.html?ref=more_news"/>
  </r>
  <r>
    <n v="41"/>
    <x v="40"/>
    <s v="Giraffe"/>
    <s v="The NSW government has developed Land iQ, a planning platform that integrates data from over 100 sources to rapidly assess site size, location, and zoning constraints, significantly reducing land assessment times from weeks or months to just minutes. This system, tested in flood response planning, replaces the need for individual database searches and outsourced consulting, streamlining the process of identifying viable development options. Developed by WSP Australia and the NSW start-up Giraffe, with high-resolution maps from Aerometrex, Land iQ is already being used by various government departments, such as Transport and Education, for efficient site assessment and planning. The digital twin aspect of Land iQ allows users to virtually test and analyze different planning scenarios, enhancing decision-making by providing immediate insights into permissible uses based on existing zoning and land conditions."/>
    <s v="City"/>
    <s v="City"/>
    <s v="D&amp;B"/>
    <s v="Optimize design and construction"/>
    <s v="N/A"/>
    <x v="4"/>
    <x v="2"/>
    <s v="Australia"/>
    <x v="0"/>
    <n v="2"/>
    <s v="N/A"/>
    <s v="N/A"/>
    <s v="x"/>
    <m/>
    <m/>
    <s v="x"/>
    <s v="x"/>
    <m/>
    <s v="x"/>
    <m/>
    <m/>
    <s v="x"/>
    <s v="x"/>
    <m/>
    <s v="x"/>
    <s v="x"/>
    <m/>
    <s v="x"/>
    <s v="x"/>
    <s v="x"/>
    <m/>
    <m/>
    <s v="x"/>
    <s v="x"/>
    <m/>
    <m/>
    <m/>
    <m/>
    <m/>
    <m/>
    <m/>
    <m/>
    <m/>
    <m/>
    <m/>
    <m/>
    <m/>
    <m/>
    <m/>
    <m/>
    <s v="https://www.giraffe.build/post/nsw-cuts-months-from-land-assessment-times"/>
  </r>
  <r>
    <n v="42"/>
    <x v="41"/>
    <s v="Giraffe"/>
    <s v="Initial based on financial model and create template will identify the following; _x000a_Define User requirements, development of user stories and method of calculation_x000a_Correct level of detail for geometry and data_x000a_Evaluation of appropriate data criteria, method of calculation. _x000a_Setup data criteria and format the city Information template._x000a_Establish the based financial model on the 2.3 km2 scope boundary.  "/>
    <s v="City"/>
    <s v="City"/>
    <s v="D&amp;B"/>
    <s v="Planning, forecasting, predicting and simulating"/>
    <n v="1"/>
    <x v="7"/>
    <x v="2"/>
    <s v="Thailand"/>
    <x v="0"/>
    <n v="2"/>
    <s v="N/A"/>
    <s v="N/A"/>
    <s v="x"/>
    <m/>
    <m/>
    <s v="x"/>
    <s v="x"/>
    <m/>
    <s v="x"/>
    <m/>
    <m/>
    <s v="x"/>
    <s v="x"/>
    <s v="x"/>
    <s v="x"/>
    <m/>
    <s v="x"/>
    <s v="x"/>
    <s v="x"/>
    <s v="x"/>
    <m/>
    <m/>
    <m/>
    <s v="x"/>
    <m/>
    <m/>
    <m/>
    <m/>
    <m/>
    <m/>
    <m/>
    <m/>
    <m/>
    <m/>
    <m/>
    <m/>
    <m/>
    <m/>
    <m/>
    <m/>
    <s v="Aurecon"/>
  </r>
  <r>
    <n v="43"/>
    <x v="42"/>
    <s v="Mott MacDonald"/>
    <s v="The University of Glasgow's Smart Campus project aims to create a digitally-enabled university environment that enhances student experience, fosters innovation, supports health and well-being, and promotes sustainability. The project involves developing advanced digital infrastructure and integrating over 100 data systems to create a connected, adaptable, and future-proof campus. The digital twin aspect of the project involves a virtual representation of the university that supports scenario planning, streamlines processes, enhances resource utilization, and improves overall campus management by providing real-time data and predictive analytics."/>
    <s v="Campus / Compound"/>
    <s v="Single"/>
    <s v="O&amp;M"/>
    <s v="Planning, forecasting, predicting and simulating"/>
    <s v="N/A"/>
    <x v="8"/>
    <x v="3"/>
    <s v="Scotland"/>
    <x v="1"/>
    <n v="2"/>
    <s v="N/A"/>
    <s v="N/A"/>
    <s v="x"/>
    <s v="x"/>
    <m/>
    <s v="x"/>
    <m/>
    <m/>
    <m/>
    <s v="x"/>
    <m/>
    <s v="x"/>
    <s v="x"/>
    <m/>
    <s v="x"/>
    <s v="x"/>
    <m/>
    <m/>
    <m/>
    <s v="x"/>
    <s v="x"/>
    <m/>
    <m/>
    <m/>
    <m/>
    <m/>
    <m/>
    <m/>
    <m/>
    <m/>
    <m/>
    <m/>
    <m/>
    <m/>
    <m/>
    <m/>
    <m/>
    <m/>
    <m/>
    <m/>
    <s v="https://digitaltwinhub.co.uk/case-study/university-of-glasgow-the-future-of-higher-education/_x000a_https://www.gla.ac.uk/media/Media_698280_smxx.pdf"/>
  </r>
  <r>
    <n v="44"/>
    <x v="43"/>
    <s v="N/A"/>
    <s v="Coventry University’s Institute for Advanced Manufacturing and Engineering (AME) has relaunched with a £6 million expansion, adding nearly 2,000 square meters of space equipped with state-of-the-art laser welders, six new laboratories, a robotic testing area, and digital twin capabilities. The project, which originated in collaboration with Unipart Manufacturing in 2014, aims to bridge the skills and R&amp;D gap between academia and industry, fostering innovative teaching and research. _x000a__x000a_This expansion, backed by substantial investment, adds state-of-the-art facilities including a digital twin pilot environment. The Digital Twin technology enables real-time virtual simulations of manufacturing processes and systems, enhancing precision and efficiency in production. By integrating artificial intelligence and virtual reality, AME aims to revolutionize manufacturing practices, supporting the UK's journey towards a clean, sustainable, and digital future."/>
    <s v="Manufacturing line"/>
    <s v="Single"/>
    <s v="O&amp;M"/>
    <s v="Optimizing operations, management, and processes"/>
    <s v="N/A"/>
    <x v="8"/>
    <x v="3"/>
    <s v="United Kingdom"/>
    <x v="1"/>
    <n v="3"/>
    <s v="N/A"/>
    <s v="N/A"/>
    <s v="x"/>
    <m/>
    <s v="x"/>
    <m/>
    <m/>
    <m/>
    <s v="x"/>
    <m/>
    <m/>
    <m/>
    <m/>
    <m/>
    <s v="x"/>
    <s v="x"/>
    <m/>
    <s v="x"/>
    <m/>
    <m/>
    <s v="x"/>
    <s v="x"/>
    <m/>
    <m/>
    <m/>
    <m/>
    <m/>
    <m/>
    <m/>
    <m/>
    <m/>
    <m/>
    <m/>
    <m/>
    <m/>
    <m/>
    <m/>
    <m/>
    <m/>
    <m/>
    <s v="https://digitaltwinhub.co.uk/case-study/coventry-university-digital-campus/_x000a_https://zenoot.com/articles/coventry-universitys-institute-for-advanced-manufacturing-and-engineering-relaunches-with-6m-expansion/"/>
  </r>
  <r>
    <n v="45"/>
    <x v="44"/>
    <s v="Texas A&amp;M Engineering Experiment Station"/>
    <s v="The project, led by Amatrol in partnership with Texas A&amp;M Engineering Experiment Station, aims to address the shortage of skilled workers in Smart Manufacturing by developing a scalable workforce development model. This model will incorporate flexible, low-cost VR and digital twin technologies to create effective teaching tools and assessments. The digital twin will simulate real-world manufacturing environments, providing hands-on training experiences without the high costs associated with traditional labs. The goal is to expand Smart Manufacturing training programs nationwide, enhancing the skills of both incumbent and new workers to meet industry demands."/>
    <s v="Factory"/>
    <s v="Single"/>
    <s v="O&amp;M"/>
    <s v="Training, capacity, and education"/>
    <s v="N/A"/>
    <x v="8"/>
    <x v="3"/>
    <s v="United States"/>
    <x v="3"/>
    <n v="2"/>
    <s v="N/A"/>
    <s v="N/A"/>
    <s v="x"/>
    <m/>
    <m/>
    <m/>
    <s v="x"/>
    <m/>
    <s v="x"/>
    <m/>
    <m/>
    <s v="x"/>
    <s v="x"/>
    <m/>
    <s v="x"/>
    <s v="x"/>
    <m/>
    <s v="x"/>
    <m/>
    <s v="x"/>
    <m/>
    <m/>
    <s v="x"/>
    <s v="x"/>
    <m/>
    <m/>
    <m/>
    <m/>
    <m/>
    <m/>
    <m/>
    <m/>
    <m/>
    <m/>
    <m/>
    <m/>
    <m/>
    <m/>
    <m/>
    <m/>
    <s v="Scalable Smart Manufacturing Workforce Development Community Model with VR/Digital Twin Technologies - CESMII"/>
  </r>
  <r>
    <n v="46"/>
    <x v="45"/>
    <s v="DASSAULT SYSTÈMES"/>
    <s v="The collaboration between the Philharmonie de Paris and Dassault Systèmes focuses on preparing safe conditions for the return of audiences and orchestras to the Pierre Boulez Symphonic Hall by leveraging Dassault Systèmes' expertise in airflow and particle dispersal simulations. Dassault Systèmes created a highly accurate 3D digital twin of the hall to simulate air movement and assess the effectiveness of public health measures. Technologies used include 3D modeling, high-precision data, and airflow simulation. The digital twin helps understand how air flows within the hall, revealing that the unique individual ventilation system under each seat directs airflows in a manner that minimizes lateral movement and potential contamination. The simulations demonstrate that wearing masks and reducing the ventilation regime can significantly reduce the dispersal of particles, thereby enhancing safety for both the audience and the orchestra."/>
    <s v="Building"/>
    <s v="Single"/>
    <s v="O&amp;M"/>
    <s v="Optimizing operations, management, and processes"/>
    <s v="N/A"/>
    <x v="9"/>
    <x v="3"/>
    <s v="France"/>
    <x v="1"/>
    <n v="3"/>
    <s v="N/A"/>
    <s v="N/A"/>
    <s v="x"/>
    <s v="x"/>
    <s v="x"/>
    <s v="x"/>
    <m/>
    <m/>
    <m/>
    <m/>
    <m/>
    <s v="x"/>
    <s v="x"/>
    <m/>
    <m/>
    <s v="x"/>
    <m/>
    <s v="x"/>
    <s v="x"/>
    <s v="x"/>
    <m/>
    <s v="x"/>
    <s v="x"/>
    <s v="x"/>
    <m/>
    <m/>
    <m/>
    <m/>
    <m/>
    <m/>
    <m/>
    <m/>
    <m/>
    <m/>
    <m/>
    <m/>
    <m/>
    <m/>
    <m/>
    <m/>
    <s v="Pierre Boulez Symphonic hall (Grande salle): a study on air circulation | Philharmonie de Paris"/>
  </r>
  <r>
    <n v="47"/>
    <x v="46"/>
    <s v="Aveva"/>
    <s v="The New Hospital of Orléans (NHO) project aimed to establish a comprehensive Business Management System (BMS) for effective control of the hospital's infrastructure operations, including technical installations and environmental compliance, while reducing operational costs. The project faced challenges such as ensuring a maximum five-second response time across the site, integrating diverse hospital equipment via a multiprotocol solution, and creating an ergonomic and user-friendly system. The solution implemented included the AVEVA System Platform, AVEVA™ InTouch HMI, and AVEVA™ Historian, providing real-time information access, energy optimization, fault detection, and streamlined management of over 80,000 data points. The AVEVA System Platform served as an open, scalable supervisory control system, facilitating efficient data exchange and integration across departments and locations, ultimately resulting in sustainable operations, patient comfort, energy efficiency, and reduced costs for the New Hospital of Orléans."/>
    <s v="Hospital"/>
    <s v="Single"/>
    <s v="O&amp;M"/>
    <s v="Optimizing operations, management, and processes"/>
    <s v="N/A"/>
    <x v="9"/>
    <x v="3"/>
    <s v="France"/>
    <x v="1"/>
    <n v="3"/>
    <s v="- lowered alarm response times to five seconds_x000a_'- Operational capacity increased to 1,500 hospital alarms"/>
    <s v="O&amp;M"/>
    <s v="x"/>
    <s v="x"/>
    <m/>
    <m/>
    <m/>
    <m/>
    <s v="x"/>
    <m/>
    <m/>
    <s v="x"/>
    <s v="x"/>
    <s v="x"/>
    <s v="x"/>
    <s v="x"/>
    <m/>
    <s v="x"/>
    <s v="x"/>
    <s v="x"/>
    <m/>
    <s v="x"/>
    <s v="x"/>
    <m/>
    <m/>
    <m/>
    <m/>
    <m/>
    <m/>
    <m/>
    <m/>
    <m/>
    <m/>
    <m/>
    <m/>
    <m/>
    <m/>
    <m/>
    <m/>
    <m/>
    <s v="https://www.aveva.com/content/dam/aveva/documents/perspectives/success-stories/SuccessStory_AVEVA_NewHospitalofOrleans_22-11.pdf.coredownload.inline.pdf"/>
  </r>
  <r>
    <n v="48"/>
    <x v="47"/>
    <s v="DASSAULT SYSTÈMES"/>
    <s v="The collaboration between Saint-Louis Hospital and Dassault Systèmes involved a project to study air flow simulations in the hospital's dialysis department, focusing on preventing the transmission of viruses among immunocompromised patients. This initiative utilized Dassault Systèmes' Virtual Twin as a Service approach to create a virtual twin of the dialysis unit. The virtual twin was developed using building blueprints and 3D scans of the room, incorporating technologies such as augmented reality and SIMULIA Fluids solutions on the 3DEXPERIENCE platform. The project aimed to identify concentrations of airborne particles and improve ventilation within the dialysis department to reduce the risk of virus transmission. The findings from the airflow simulations were used to raise awareness among health professionals and implement proactive measures to enhance patient safety and infection control in the hospital setting."/>
    <s v="Hospital"/>
    <s v="Single"/>
    <s v="O&amp;M"/>
    <s v="Planning, forecasting, predicting and simulating"/>
    <s v="N/A"/>
    <x v="9"/>
    <x v="3"/>
    <s v="France"/>
    <x v="1"/>
    <n v="2"/>
    <s v="N/A"/>
    <s v="N/A"/>
    <s v="x"/>
    <m/>
    <m/>
    <m/>
    <s v="x"/>
    <m/>
    <s v="x"/>
    <s v="x"/>
    <m/>
    <s v="x"/>
    <s v="x"/>
    <m/>
    <s v="x"/>
    <s v="x"/>
    <m/>
    <s v="x"/>
    <s v="x"/>
    <s v="x"/>
    <m/>
    <m/>
    <s v="x"/>
    <m/>
    <m/>
    <m/>
    <m/>
    <m/>
    <m/>
    <m/>
    <m/>
    <m/>
    <m/>
    <m/>
    <m/>
    <m/>
    <m/>
    <m/>
    <m/>
    <m/>
    <s v="Hopital Saint-Louis airflow simulation | Customer Story - Dassault Systèmes (3ds.com)"/>
  </r>
  <r>
    <n v="49"/>
    <x v="48"/>
    <s v="DASSAULT SYSTÈMES"/>
    <s v="Avidicare AB, a research-based medical technology company, developed an innovative air ventilation system called Opragon to manage and reduce airborne bacteria and virus contamination in hospital rooms, primarily to prevent surgical site infections (SSI) during sensitive surgeries. The system combines classic mixed ventilation with a unidirectional flow using temperature-controlled airflow (TcAF) technology. This approach ensures a superior level of air purity throughout the operating room, with slightly cooled air around the operating table and external &quot;air showers&quot; regulating the room's temperature. Avidicare used SIMULIA's PowerFLOW computational fluid dynamics (CFD) solution to model virtual twins of hospital rooms and simulate droplet nuclei movement, aiding in optimizing airflow to reduce infection risks. PowerFLOW enables Avidicare to test different designs and airflow scenarios digitally, reducing product development time and costs significantly."/>
    <s v="Hospital"/>
    <s v="Single"/>
    <s v="D&amp;B"/>
    <s v="Planning, forecasting, predicting and simulating"/>
    <s v="N/A"/>
    <x v="9"/>
    <x v="3"/>
    <s v="Sweden"/>
    <x v="1"/>
    <n v="2"/>
    <s v="N/A"/>
    <s v="N/A"/>
    <s v="x"/>
    <s v="x"/>
    <m/>
    <m/>
    <m/>
    <m/>
    <s v="x"/>
    <m/>
    <m/>
    <s v="x"/>
    <s v="x"/>
    <s v="x"/>
    <s v="x"/>
    <s v="x"/>
    <m/>
    <s v="x"/>
    <m/>
    <m/>
    <m/>
    <m/>
    <s v="x"/>
    <m/>
    <m/>
    <m/>
    <m/>
    <m/>
    <m/>
    <m/>
    <m/>
    <m/>
    <m/>
    <m/>
    <m/>
    <m/>
    <m/>
    <m/>
    <m/>
    <m/>
    <s v="https://www.3ds.com/insights/customer-stories/avidicare-air-ventilation"/>
  </r>
  <r>
    <n v="50"/>
    <x v="49"/>
    <s v="Arup"/>
    <s v="Arup is developing a comprehensive Asset Management Service for an R&amp;D facility in the UK's leading biomedical hub, aimed at supporting world-class research while meeting sustainability targets. The project involves creating interconnected digital twins for the entire campus, integrating static and dynamic asset data sources for advanced analytics and predictive modeling. This digital twin system, employing technologies like machine learning for HVAC, risk prediction, and augmented reality for maintenance, will enable real-time responses and predictions within the campus ecosystem. It's designed to enhance safety, customer service, sustainability, and service delivery across various areas like lifecycle planning, maintenance, energy optimization, scientific services, and facility monitoring. Arup's approach includes defining a high-level design based on capability blocks, ensuring a clear roadmap for the final digital twin infrastructure. They are also expanding the project to consult on additional capacities like soft services, contributing to a broader R&amp;D-wide digital twin infrastructure."/>
    <s v="Building"/>
    <s v="Single"/>
    <s v="O&amp;M"/>
    <s v="Optimizing operations, management, and processes"/>
    <s v="N/A"/>
    <x v="10"/>
    <x v="4"/>
    <s v="United Kingdom"/>
    <x v="1"/>
    <n v="3"/>
    <s v="N/A"/>
    <s v="N/A"/>
    <s v="x"/>
    <s v="x"/>
    <s v="x"/>
    <s v="x"/>
    <m/>
    <m/>
    <m/>
    <m/>
    <m/>
    <s v="x"/>
    <s v="x"/>
    <m/>
    <m/>
    <s v="x"/>
    <m/>
    <m/>
    <s v="x"/>
    <m/>
    <s v="x"/>
    <s v="x"/>
    <m/>
    <m/>
    <m/>
    <m/>
    <m/>
    <m/>
    <m/>
    <m/>
    <m/>
    <m/>
    <m/>
    <m/>
    <m/>
    <m/>
    <m/>
    <m/>
    <m/>
    <m/>
    <s v="Digital twin: towards a meaningful framework_x000a_https://www.arup.com/perspectives/publications/research/section/digital-twin-towards-a-meaningful-framework"/>
  </r>
  <r>
    <n v="51"/>
    <x v="50"/>
    <s v="Fujitsu"/>
    <s v="Fujitsu's collaboration with Baptist Health South Florida has led to the development of an innovative solution aimed at transforming operating room scheduling. The core of this solution lies in its digital twin, the Surgical Capacity Optimization system. This system utilizes Fujitsu's Digital Annealer technology, which is a unique quantum-inspired computing technology designed for solving complex optimization problems. The digital twin works as a sophisticated decision support assistant, providing highly tailored recommendations to improve block time allocation in operating room schedules. It also includes a generative block scheduling wizard for what-if? analysis, allowing perioperative executives to evaluate scheduling options with unprecedented accuracy. "/>
    <s v="Hospital"/>
    <s v="Single"/>
    <s v="O&amp;M"/>
    <s v="Optimizing operations, management, and processes"/>
    <s v="N/A"/>
    <x v="9"/>
    <x v="3"/>
    <s v="United States"/>
    <x v="3"/>
    <n v="2"/>
    <s v=" - 37% increase in surgery room available time (more minutes ready to accept patients) "/>
    <s v="O&amp;M"/>
    <s v="x"/>
    <s v="x"/>
    <m/>
    <m/>
    <m/>
    <m/>
    <s v="x"/>
    <m/>
    <m/>
    <s v="x"/>
    <s v="x"/>
    <m/>
    <s v="x"/>
    <s v="x"/>
    <s v="x"/>
    <s v="x"/>
    <m/>
    <s v="x"/>
    <m/>
    <m/>
    <s v="x"/>
    <s v="x"/>
    <m/>
    <m/>
    <m/>
    <m/>
    <m/>
    <n v="0.37"/>
    <m/>
    <m/>
    <m/>
    <m/>
    <m/>
    <m/>
    <m/>
    <m/>
    <m/>
    <m/>
    <s v="https://www.fujitsu.com/global/about/resources/news/press-releases/2023/0914-01.html "/>
  </r>
  <r>
    <n v="52"/>
    <x v="51"/>
    <s v="Matterport"/>
    <s v="Healthcare Trust of America (HTA) leverages Matterport's technology to create immersive 3D digital twins of its medical real estate properties for virtual tours. This approach enables prospective tenants and internal management teams to identify suitable properties in days rather than weeks, reducing the need for travel and site visits. HTA's adoption of Matterport has streamlined leasing and renovation processes, resulting in higher-quality listings that drive increased online engagement. The technology used includes Matterport Pro2 cameras and Matterport Capture Services, allowing for efficient creation and sharing of detailed property representations.."/>
    <s v="Building"/>
    <s v="Single"/>
    <s v="O&amp;M"/>
    <s v="Optimizing operations, management, and processes"/>
    <s v="N/A"/>
    <x v="9"/>
    <x v="3"/>
    <s v="United States"/>
    <x v="3"/>
    <n v="1"/>
    <s v="- More than 250 Digital twin's of its assets in less than a year"/>
    <s v="O&amp;M"/>
    <s v="x"/>
    <s v="x"/>
    <m/>
    <s v="x"/>
    <m/>
    <m/>
    <m/>
    <m/>
    <m/>
    <s v="x"/>
    <s v="x"/>
    <m/>
    <s v="x"/>
    <s v="x"/>
    <m/>
    <m/>
    <s v="x"/>
    <m/>
    <m/>
    <m/>
    <s v="x"/>
    <m/>
    <m/>
    <m/>
    <m/>
    <m/>
    <m/>
    <m/>
    <m/>
    <m/>
    <m/>
    <m/>
    <m/>
    <m/>
    <m/>
    <m/>
    <m/>
    <m/>
    <s v="https://matterport.com/industries/case-studies/healthcare-trust-america-hta-leases-and-renovates-properties-faster "/>
  </r>
  <r>
    <n v="53"/>
    <x v="52"/>
    <s v="Aurecon"/>
    <s v="The New South Wales Government wanted to invite communities to help prioritise features and facilities to ensure it met their expectations and requirements. Faced with the challenge of designing an engagement programme to motivate the busy and transient weekday business community as well as involve local residents and Barangaroo visitors, Aurecon’s visualisation specialists devised a gamification solution. _x000a__x000a_Plans for Harbour Park, a 1.85-hectare public space on the Barangaroo waterfront in Sydney, include creating a versatile area for activities and events. The New South Wales Government aimed to engage the community to ensure the park met public expectations, leading to Aurecon's development of a gamified online platform, 'Design Your Barangaroo Harbour Park.' This interactive game allowed users to provide feedback by building their ideal park, choosing from features like sustainability and cultural installations. Aurecon promoted this game through a pop-up site, social media, and local outreach, resulting in over 200 in-person submissions and 8,000 online interactions. The feedback from this engagement directly informed the park's final design, reflecting community priorities and preferences._x000a__x000a__x000a__x000a__x000a__x000a_"/>
    <s v="Park"/>
    <s v="Multiple"/>
    <s v="D&amp;B"/>
    <s v="Optimize design and construction"/>
    <s v="N/A"/>
    <x v="11"/>
    <x v="3"/>
    <s v="Australia"/>
    <x v="0"/>
    <n v="1"/>
    <s v="Real-time visualization_x000a_Collaborative design_x000a_Data-driven insights_x000a_Scalable engagement_x000a_Flexible iteration_x000a_Reduced participation barriers_x000a_Efficient feedback gathering"/>
    <s v="D&amp;B"/>
    <s v="x"/>
    <m/>
    <m/>
    <m/>
    <m/>
    <m/>
    <s v="x"/>
    <s v="x"/>
    <m/>
    <s v="x"/>
    <s v="x"/>
    <m/>
    <m/>
    <m/>
    <m/>
    <m/>
    <s v="x"/>
    <s v="x"/>
    <m/>
    <s v="x"/>
    <m/>
    <m/>
    <m/>
    <m/>
    <m/>
    <m/>
    <m/>
    <m/>
    <m/>
    <m/>
    <m/>
    <m/>
    <m/>
    <m/>
    <m/>
    <m/>
    <m/>
    <m/>
    <s v="https://www.aurecongroup.com/projects/government/barangaroo-harbour-park"/>
  </r>
  <r>
    <n v="54"/>
    <x v="53"/>
    <s v="Visco"/>
    <s v="VCOG Meta Twin is an advanced visualization solution for digital twins to improve building operations, maintenance processes, and lifecycle management._x000a__x000a_Product description: First digital twin RP for oil and gas. VCOG presents entire ecosystems, such as oil fields, smart cities, airports or factories, into one comprehensive visual environment. It integrates 3D models, point clouds, photos, diagrams and video, bringing users into an on-location experience that is an integrated 3D virtual world. You can have a birds’ eye view of the assets or you can look up close at details while relating instantly to information from underlying data sources. This means that people can instantly understand data that has previously been out of reach."/>
    <s v="Oil Rig / Oil Refinery"/>
    <s v="Single"/>
    <s v="O&amp;M"/>
    <s v="Maintenance and inspection"/>
    <s v="N/A"/>
    <x v="2"/>
    <x v="1"/>
    <s v="Norway"/>
    <x v="1"/>
    <n v="3"/>
    <s v="N/A"/>
    <s v="N/A"/>
    <s v="x"/>
    <s v="x"/>
    <m/>
    <s v="x"/>
    <m/>
    <m/>
    <s v="x"/>
    <m/>
    <m/>
    <s v="x"/>
    <s v="x"/>
    <m/>
    <s v="x"/>
    <s v="x"/>
    <m/>
    <s v="x"/>
    <m/>
    <m/>
    <m/>
    <s v="x"/>
    <m/>
    <m/>
    <m/>
    <m/>
    <m/>
    <m/>
    <m/>
    <m/>
    <m/>
    <m/>
    <m/>
    <m/>
    <m/>
    <m/>
    <m/>
    <m/>
    <m/>
    <m/>
    <s v="https://visco.no/v-cog/"/>
  </r>
  <r>
    <n v="55"/>
    <x v="54"/>
    <s v="N/A"/>
    <s v="Create a digital twin of BT’s network infrastructure modelling various digital footprints, presenting advanced visualisations to support real-time monitoring, asset and building management, training, simulation and automated network design. The use case presented here focuses on knowledge management for the on-the-job support and training of telecom engineers using digital twin simulations of key equipment "/>
    <s v="Utility Network"/>
    <s v="Single"/>
    <s v="O&amp;M"/>
    <s v="Training, capacity, and education"/>
    <s v="N/A"/>
    <x v="12"/>
    <x v="5"/>
    <s v="N/A"/>
    <x v="6"/>
    <n v="2"/>
    <s v="N/A"/>
    <s v="N/A"/>
    <s v="x"/>
    <s v="x"/>
    <m/>
    <m/>
    <m/>
    <m/>
    <m/>
    <m/>
    <m/>
    <m/>
    <s v="x"/>
    <m/>
    <s v="x"/>
    <s v="x"/>
    <m/>
    <s v="x"/>
    <m/>
    <m/>
    <s v="x"/>
    <m/>
    <s v="x"/>
    <m/>
    <m/>
    <m/>
    <m/>
    <m/>
    <m/>
    <m/>
    <m/>
    <m/>
    <m/>
    <m/>
    <m/>
    <m/>
    <m/>
    <m/>
    <m/>
    <m/>
    <s v="https://digitaltwinhub.co.uk/case-study/network-digital-twin-knowledge-management/"/>
  </r>
  <r>
    <n v="56"/>
    <x v="55"/>
    <s v="Beamo"/>
    <s v="NTT Communications, a leader in information and communication technology, implemented Beamo's digital twin technology to optimize its on-site data center field surveys and operational efficiency. The project aimed to centralize spatial data and documentation management, leveraging Beamo's capabilities for visualizing assets and streamlining reporting systems. Engineers equipped with smartphones and 360 cameras used Beamo to capture buildings and attach photos, videos, and notes, facilitating seamless sharing and collaboration. The Digital Twin aspect allowed for remote exploration and review of reports, reducing on-site survey frequencies and saving time and costs. Technologies like smartphones, 360 cameras, and the Beamo platform were instrumental in optimizing data center management processes."/>
    <s v="Data Center"/>
    <s v="Single"/>
    <s v="O&amp;M"/>
    <s v="Optimizing operations, management, and processes"/>
    <s v="N/A"/>
    <x v="12"/>
    <x v="5"/>
    <s v="Japan"/>
    <x v="0"/>
    <n v="2"/>
    <s v="N/A"/>
    <s v="N/A"/>
    <s v="x"/>
    <s v="x"/>
    <m/>
    <s v="x"/>
    <s v="x"/>
    <m/>
    <s v="x"/>
    <m/>
    <m/>
    <s v="x"/>
    <s v="x"/>
    <m/>
    <s v="x"/>
    <s v="x"/>
    <m/>
    <s v="x"/>
    <m/>
    <s v="x"/>
    <m/>
    <m/>
    <m/>
    <s v="x"/>
    <m/>
    <m/>
    <m/>
    <m/>
    <m/>
    <m/>
    <m/>
    <m/>
    <m/>
    <m/>
    <m/>
    <m/>
    <m/>
    <m/>
    <m/>
    <m/>
    <s v="https://www.beamo.ai/data-centers "/>
  </r>
  <r>
    <n v="57"/>
    <x v="56"/>
    <s v="N/A"/>
    <s v="Based on spatio-temporal big data and featuring 5G, it integrates CIM, visualization, IoT and big data technologies to create the town's digital twin platform"/>
    <s v="Industrial Park / Cluster"/>
    <s v="Multiple"/>
    <s v="O&amp;M"/>
    <s v="Optimizing operations, management, and processes"/>
    <s v="N/A"/>
    <x v="13"/>
    <x v="4"/>
    <s v="China"/>
    <x v="0"/>
    <n v="3"/>
    <s v="N/A"/>
    <s v="N/A"/>
    <s v="x"/>
    <s v="x"/>
    <m/>
    <s v="x"/>
    <m/>
    <m/>
    <m/>
    <m/>
    <m/>
    <s v="x"/>
    <s v="x"/>
    <s v="x"/>
    <m/>
    <s v="x"/>
    <m/>
    <m/>
    <m/>
    <m/>
    <m/>
    <s v="x"/>
    <m/>
    <m/>
    <m/>
    <m/>
    <m/>
    <m/>
    <m/>
    <m/>
    <m/>
    <m/>
    <m/>
    <m/>
    <m/>
    <m/>
    <m/>
    <m/>
    <m/>
    <m/>
    <s v="https://drive.google.com/drive/folders/1y32JFKIZS00-GVTzDsi5-x6SB1iqvQvV "/>
  </r>
  <r>
    <n v="58"/>
    <x v="57"/>
    <s v="N/A"/>
    <s v="For smart manufacturing in an industrial park. It emphasizes the business value and strategy for embracing digital twins, along with promotion strategies."/>
    <s v="Industrial Park / Cluster"/>
    <s v="Multiple"/>
    <s v="D&amp;B"/>
    <s v="Optimize design and construction"/>
    <s v="N/A"/>
    <x v="13"/>
    <x v="4"/>
    <s v="China"/>
    <x v="0"/>
    <n v="2"/>
    <s v="- 30% increase in efficiency of employees_x000a_'- satisfaction rate of enterprises in industrial parks up to 95%"/>
    <s v="D&amp;B"/>
    <m/>
    <s v="x"/>
    <s v="x"/>
    <s v="x"/>
    <m/>
    <m/>
    <m/>
    <m/>
    <m/>
    <s v="x"/>
    <s v="x"/>
    <m/>
    <s v="x"/>
    <s v="x"/>
    <m/>
    <m/>
    <m/>
    <m/>
    <m/>
    <m/>
    <m/>
    <m/>
    <m/>
    <m/>
    <m/>
    <m/>
    <m/>
    <n v="0.3"/>
    <m/>
    <m/>
    <m/>
    <n v="0.95"/>
    <m/>
    <m/>
    <m/>
    <m/>
    <m/>
    <m/>
    <s v="https://drive.google.com/drive/folders/1O6hibjSrZuH1sIWIFclvTPnYdN-s1LGt "/>
  </r>
  <r>
    <n v="59"/>
    <x v="58"/>
    <s v="NVIDIA"/>
    <s v="City-scale digital twins,for developing and optimizing 5G networks, ensuring maximum performance and coverage. Simulates interplay between 5G cells and the environment for maximum coverage."/>
    <s v="City"/>
    <s v="City"/>
    <s v="D&amp;B"/>
    <s v="Optimize design and construction"/>
    <s v="N/A"/>
    <x v="12"/>
    <x v="5"/>
    <s v="Norway"/>
    <x v="1"/>
    <n v="3"/>
    <s v="N/A"/>
    <s v="N/A"/>
    <s v="x"/>
    <s v="x"/>
    <m/>
    <m/>
    <m/>
    <m/>
    <s v="x"/>
    <m/>
    <m/>
    <s v="x"/>
    <s v="x"/>
    <m/>
    <m/>
    <m/>
    <m/>
    <s v="x"/>
    <m/>
    <m/>
    <m/>
    <s v="x"/>
    <m/>
    <m/>
    <m/>
    <m/>
    <m/>
    <m/>
    <m/>
    <m/>
    <m/>
    <m/>
    <m/>
    <m/>
    <m/>
    <m/>
    <m/>
    <m/>
    <m/>
    <m/>
    <s v="https://blogs.nvidia.com/blog/ericsson-digital-twins-omniverse/"/>
  </r>
  <r>
    <n v="60"/>
    <x v="59"/>
    <s v="Bentley Systems"/>
    <s v="Linking design and construction data with a 3D model of the facility for management platform. To enhance green development by applying digital twin technology across design, construction, operations, and maintenance."/>
    <s v="Factory"/>
    <s v="Single"/>
    <s v="Entire"/>
    <s v="Full lifecycle management"/>
    <s v="N/A"/>
    <x v="14"/>
    <x v="4"/>
    <s v="China"/>
    <x v="0"/>
    <n v="3"/>
    <s v="- Saved 15% design modeling time_x000a_- saved 200 work days_x000a_- saved $840k operations costs_x000a_- Equipment failures reduced by 40%_x000a_- Emissions reduced by 5%"/>
    <s v="Entire"/>
    <s v="x"/>
    <s v="x"/>
    <m/>
    <s v="x"/>
    <s v="x"/>
    <m/>
    <s v="x"/>
    <s v="x"/>
    <m/>
    <s v="x"/>
    <s v="x"/>
    <m/>
    <s v="x"/>
    <s v="x"/>
    <s v="x"/>
    <s v="x"/>
    <s v="x"/>
    <s v="x"/>
    <m/>
    <s v="x"/>
    <m/>
    <s v="x"/>
    <m/>
    <m/>
    <m/>
    <m/>
    <n v="0.4"/>
    <n v="0.15"/>
    <m/>
    <m/>
    <m/>
    <m/>
    <m/>
    <m/>
    <m/>
    <m/>
    <n v="0.05"/>
    <m/>
    <s v="https://www.bentley.com/events/going-digital-awards/finalists/"/>
  </r>
  <r>
    <n v="61"/>
    <x v="60"/>
    <s v="Bentley Systems"/>
    <s v="A connected data environment for the entire project with standardized engineering data and visual workflows for visual construction planning and asset management that solves interoperability issues."/>
    <s v="Factory"/>
    <s v="Single"/>
    <s v="D&amp;B"/>
    <s v="Optimize design and construction"/>
    <s v="N/A"/>
    <x v="14"/>
    <x v="4"/>
    <s v="Guinea"/>
    <x v="4"/>
    <n v="2"/>
    <s v="- Saved $16M  in costs (1.6% of total project costs)_x000a_- Saved 30% in travel costs_x000a_- Saved 15% in labor costs_x000a_- Saved 20% design time_x000a_- Optimized design to save $8.4M _x000a_- Saved $7.6M in construction costs (time)_x000a_- Reduced construction time by 6%_x000a_- Saved 72 days in construction"/>
    <s v="D&amp;B"/>
    <s v="x"/>
    <s v="x"/>
    <m/>
    <m/>
    <s v="x"/>
    <m/>
    <s v="x"/>
    <s v="x"/>
    <m/>
    <s v="x"/>
    <s v="x"/>
    <m/>
    <m/>
    <s v="x"/>
    <s v="x"/>
    <s v="x"/>
    <m/>
    <s v="x"/>
    <m/>
    <s v="x"/>
    <s v="x"/>
    <m/>
    <m/>
    <m/>
    <m/>
    <m/>
    <m/>
    <n v="0.13"/>
    <m/>
    <n v="0.22499999999999998"/>
    <m/>
    <m/>
    <m/>
    <m/>
    <m/>
    <m/>
    <m/>
    <m/>
    <s v="https://www.bentley.com/wp-content/uploads/2022/05/CS-Shenyang-Aluminum-LTR-EN-LR.pdf"/>
  </r>
  <r>
    <n v="62"/>
    <x v="61"/>
    <s v="Bentley Systems"/>
    <s v="Collaborative digital design platform, an engineering data center, and digital information delivery with intelligent equipment and plant data."/>
    <s v="Factory"/>
    <s v="Single"/>
    <s v="Entire"/>
    <s v="Full lifecycle management"/>
    <s v="N/A"/>
    <x v="14"/>
    <x v="4"/>
    <s v="China"/>
    <x v="0"/>
    <n v="3"/>
    <s v="- Shortened construction by 20%_x000a_- saved 35 days of design time_x000a_- Reduced downtime by 25%_x000a_- Reduced emissions by 20%"/>
    <s v="D&amp;B"/>
    <s v="x"/>
    <m/>
    <m/>
    <s v="x"/>
    <s v="x"/>
    <m/>
    <s v="x"/>
    <s v="x"/>
    <m/>
    <s v="x"/>
    <s v="x"/>
    <m/>
    <s v="x"/>
    <s v="x"/>
    <m/>
    <s v="x"/>
    <m/>
    <s v="x"/>
    <m/>
    <s v="x"/>
    <m/>
    <s v="x"/>
    <m/>
    <m/>
    <m/>
    <m/>
    <n v="0.25"/>
    <n v="0.2"/>
    <m/>
    <m/>
    <m/>
    <m/>
    <m/>
    <m/>
    <m/>
    <m/>
    <n v="0.2"/>
    <m/>
    <s v="https://www.bentley.com/events/going-digital-awards/finalists/"/>
  </r>
  <r>
    <n v="63"/>
    <x v="62"/>
    <s v="Duality"/>
    <s v="End to end digital twin platform that incorporates physics based simulations and asset visualization to predict warehousing solution (robots, etc) deployment scenarios._x000a__x000a_a digital twin in manufacturing and warehouse automation is a real-time simulation of a physical warehouse environment. It replicates objects, processes, and systems within the warehouse, such as building structure, machinery, inventory, and robots. Falcon, developed by Duality, is an integration platform that utilizes accurate physics-based digital twins to simulate scenarios involving Autonomous Mobile Robots (AMRs) and warehouse environments. This allows for safe testing and validation of deployment scenarios without disrupting ongoing warehouse operations. The benefits of using digital twins include improved operational efficiency, enhanced decision-making, and risk mitigation. Challenges include market acceptance and standardization across industries, which Duality is actively addressing by demonstrating benefits and advocating for standardization efforts."/>
    <s v="Warehouse"/>
    <s v="Single"/>
    <s v="O&amp;M"/>
    <s v="Planning, forecasting, predicting and simulating"/>
    <s v="N/A"/>
    <x v="13"/>
    <x v="4"/>
    <s v="United States"/>
    <x v="3"/>
    <n v="3"/>
    <s v="N/A"/>
    <s v="N/A"/>
    <s v="x"/>
    <s v="x"/>
    <s v="x"/>
    <m/>
    <m/>
    <m/>
    <m/>
    <m/>
    <m/>
    <s v="x"/>
    <m/>
    <m/>
    <s v="x"/>
    <m/>
    <m/>
    <m/>
    <m/>
    <m/>
    <m/>
    <s v="x"/>
    <m/>
    <m/>
    <m/>
    <m/>
    <m/>
    <m/>
    <m/>
    <m/>
    <m/>
    <m/>
    <m/>
    <m/>
    <m/>
    <m/>
    <m/>
    <m/>
    <m/>
    <m/>
    <s v="https://digitaltwinhub.co.uk/case-study/falcon-digital-twin-integration-platform/_x000a_https://www.duality.ai/free-trial"/>
  </r>
  <r>
    <n v="64"/>
    <x v="63"/>
    <s v="N/A"/>
    <s v="Digitally represents processes and warehouse/ warehousing services and monitors real world performance against digital simulations. Visualizes operations data, estimates costs, and more."/>
    <s v="Warehouse"/>
    <s v="Single"/>
    <s v="O&amp;M"/>
    <s v="Planning, forecasting, predicting and simulating"/>
    <s v="N/A"/>
    <x v="13"/>
    <x v="4"/>
    <s v="United Kingdom"/>
    <x v="1"/>
    <n v="3"/>
    <s v="N/A"/>
    <s v="N/A"/>
    <s v="x"/>
    <s v="x"/>
    <m/>
    <m/>
    <m/>
    <m/>
    <s v="x"/>
    <m/>
    <m/>
    <s v="x"/>
    <s v="x"/>
    <m/>
    <s v="x"/>
    <s v="x"/>
    <s v="x"/>
    <m/>
    <m/>
    <s v="x"/>
    <s v="x"/>
    <s v="x"/>
    <s v="x"/>
    <m/>
    <m/>
    <m/>
    <m/>
    <m/>
    <m/>
    <m/>
    <m/>
    <m/>
    <m/>
    <m/>
    <m/>
    <m/>
    <m/>
    <m/>
    <m/>
    <m/>
    <s v="https://digitaltwinhub.co.uk/case-study/creating-a-digital-twin-in-the-cold-storage-market/_x000a_https://digitaltwinhub.co.uk/media/digital-twins-in-the-cold-storage-market-mathew-johnson-magnavale/_x000a_https://ieeexplore.ieee.org/stamp/stamp.jsp?tp=&amp;arnumber=10184421 "/>
  </r>
  <r>
    <n v="65"/>
    <x v="64"/>
    <s v="Beamo"/>
    <s v="The digital twins provide a virtual representation of the factories, enabling a safer and more efficient way to manage the equipment and operations. Replicates the real-world situations and conditions within SeAH CSS factories, allowing engineers and personnel to monitor and maintain equipment, gather real-time data, and collaborate remotely. "/>
    <s v="Factory"/>
    <s v="Single"/>
    <s v="O&amp;M"/>
    <s v="Monitoring and tracking"/>
    <s v="N/A"/>
    <x v="14"/>
    <x v="4"/>
    <s v="South Korea"/>
    <x v="0"/>
    <n v="2"/>
    <s v="N/A"/>
    <s v="N/A"/>
    <s v="x"/>
    <s v="x"/>
    <m/>
    <m/>
    <s v="x"/>
    <m/>
    <m/>
    <m/>
    <m/>
    <s v="x"/>
    <s v="x"/>
    <m/>
    <s v="x"/>
    <s v="x"/>
    <s v="x"/>
    <s v="x"/>
    <m/>
    <s v="x"/>
    <s v="x"/>
    <m/>
    <s v="x"/>
    <m/>
    <m/>
    <m/>
    <m/>
    <m/>
    <m/>
    <m/>
    <m/>
    <m/>
    <m/>
    <m/>
    <m/>
    <m/>
    <m/>
    <m/>
    <m/>
    <m/>
    <s v="https://www.beamo.ai/seah-css-steel-plants "/>
  </r>
  <r>
    <n v="66"/>
    <x v="65"/>
    <s v="Beamo"/>
    <s v="Digitizes the factory environment with immersive information management by integrating factory data into 3D visualizations."/>
    <s v="Factory"/>
    <s v="Single"/>
    <s v="O&amp;M"/>
    <s v="Optimizing operations, management, and processes"/>
    <s v="N/A"/>
    <x v="10"/>
    <x v="4"/>
    <s v="N/A"/>
    <x v="6"/>
    <n v="2"/>
    <s v="N/A"/>
    <s v="N/A"/>
    <s v="x"/>
    <m/>
    <m/>
    <m/>
    <s v="x"/>
    <m/>
    <s v="x"/>
    <m/>
    <m/>
    <s v="x"/>
    <s v="x"/>
    <s v="x"/>
    <s v="x"/>
    <s v="x"/>
    <m/>
    <s v="x"/>
    <m/>
    <s v="x"/>
    <s v="x"/>
    <m/>
    <s v="x"/>
    <m/>
    <m/>
    <m/>
    <m/>
    <m/>
    <m/>
    <m/>
    <m/>
    <m/>
    <m/>
    <m/>
    <m/>
    <m/>
    <m/>
    <m/>
    <m/>
    <m/>
    <s v="https://www.beamo.ai/smart-factories "/>
  </r>
  <r>
    <n v="67"/>
    <x v="66"/>
    <s v="N/A"/>
    <s v="Integrates a suite of different technologies to offer 3D space visualization of factories and the park, VR integration of processes, Spacial computing and simulation analysis of warehouses, IoT device control of systems on production lines, and optimized energy consumption analytics."/>
    <s v="Industrial Park / Cluster"/>
    <s v="Multiple"/>
    <s v="O&amp;M"/>
    <s v="Optimizing operations, management, and processes"/>
    <s v="N/A"/>
    <x v="13"/>
    <x v="4"/>
    <s v="China"/>
    <x v="0"/>
    <n v="3"/>
    <s v="- cost reduction of 12%_x000a_- sales increase of 714 million yuan"/>
    <s v="O&amp;M"/>
    <m/>
    <s v="x"/>
    <s v="x"/>
    <s v="x"/>
    <m/>
    <m/>
    <s v="x"/>
    <m/>
    <m/>
    <s v="x"/>
    <s v="x"/>
    <m/>
    <s v="x"/>
    <s v="x"/>
    <s v="x"/>
    <s v="x"/>
    <s v="x"/>
    <m/>
    <s v="x"/>
    <s v="x"/>
    <s v="x"/>
    <m/>
    <m/>
    <m/>
    <m/>
    <m/>
    <m/>
    <m/>
    <m/>
    <n v="0.12"/>
    <m/>
    <m/>
    <m/>
    <m/>
    <m/>
    <m/>
    <m/>
    <m/>
    <s v="https://drive.google.com/drive/folders/1ThK0D7Ze5p4yf3GKVqeUupZ99LLwtmCz "/>
  </r>
  <r>
    <n v="68"/>
    <x v="67"/>
    <s v="Aveva"/>
    <s v="Integrating a interactive single process model (incorporating design and operational data) across all departments and lifecycle stages, from design to online optimization, addressing market pressures for innovation and process efficiency through simulations. Their digital twin approach bridges the gap between control and process engineers, solving complex chemical process challenges and supporting enterprise-wide process simulation advancement."/>
    <s v="Factory"/>
    <s v="Single"/>
    <s v="Entire"/>
    <s v="Full lifecycle management"/>
    <s v="N/A"/>
    <x v="15"/>
    <x v="4"/>
    <s v="Germany"/>
    <x v="1"/>
    <n v="3"/>
    <s v="N/A"/>
    <s v="N/A"/>
    <s v="x"/>
    <m/>
    <m/>
    <m/>
    <m/>
    <s v="x"/>
    <s v="x"/>
    <m/>
    <m/>
    <m/>
    <m/>
    <m/>
    <s v="x"/>
    <m/>
    <m/>
    <m/>
    <m/>
    <s v="x"/>
    <m/>
    <s v="x"/>
    <m/>
    <m/>
    <s v="x"/>
    <m/>
    <m/>
    <m/>
    <m/>
    <m/>
    <m/>
    <m/>
    <m/>
    <m/>
    <m/>
    <m/>
    <m/>
    <m/>
    <m/>
    <m/>
    <s v="https://www.aveva.com/en/perspectives/success-stories/covestro/"/>
  </r>
  <r>
    <n v="69"/>
    <x v="68"/>
    <s v="Aveva"/>
    <s v="Combined SCADA solution to manage utilities consumption effectively during manufacturing, implementing standardized processes across multiple sites, enabling efficient use of early engineering efforts and better monitoring and control of facilities. It resulted in code and object reuse, shared data analytics for optimized operations, and a global adoption of a standard platform, marking a significant stride in their industry."/>
    <s v="Factory"/>
    <s v="Single"/>
    <s v="O&amp;M"/>
    <s v="Optimizing operations, management, and processes"/>
    <s v="N/A"/>
    <x v="10"/>
    <x v="4"/>
    <s v="N/A"/>
    <x v="6"/>
    <n v="1"/>
    <s v="N/A"/>
    <s v="N/A"/>
    <m/>
    <s v="x"/>
    <s v="x"/>
    <m/>
    <s v="x"/>
    <m/>
    <s v="x"/>
    <m/>
    <m/>
    <m/>
    <m/>
    <s v="x"/>
    <s v="x"/>
    <m/>
    <m/>
    <s v="x"/>
    <m/>
    <s v="x"/>
    <m/>
    <m/>
    <m/>
    <m/>
    <m/>
    <m/>
    <m/>
    <m/>
    <m/>
    <m/>
    <m/>
    <m/>
    <m/>
    <m/>
    <m/>
    <m/>
    <m/>
    <m/>
    <m/>
    <m/>
    <s v="https://www.aveva.com/en/perspectives/success-stories/global-semiconductor-company/ "/>
  </r>
  <r>
    <n v="70"/>
    <x v="69"/>
    <s v="Aveva"/>
    <s v="BLOM Maritime, a global organization within the shipbuilding industry, utilizes AVEVA technology to enhance their laser scanning, metrology, and engineering services in the maritime sector to address challenges of handling large amounts of data with accuracy and creating detailed 3D digital visualizations of physical assets.  AVEVA E3D™ enables BLOM Maritime to integrate point cloud data and optimize their laser scanning expertise, resulting in reduced bills of material and installation times for clients. The combination of BLOM's laser scanning expertise with AVEVA E3D™ was successfully applied in projects like a hybrid exhaust gas cleaning system on a cruise ship, showcasing the global potential of their combined technology."/>
    <s v="Ports"/>
    <s v="Single"/>
    <s v="D&amp;B"/>
    <s v="Optimize design and construction"/>
    <s v="N/A"/>
    <x v="16"/>
    <x v="6"/>
    <s v="Norway"/>
    <x v="1"/>
    <n v="2"/>
    <s v="- installation times reduced by 25%_x000a_- reduced BOM by 35%_x000a_"/>
    <s v="D&amp;B"/>
    <s v="x"/>
    <m/>
    <m/>
    <s v="x"/>
    <s v="x"/>
    <m/>
    <s v="x"/>
    <m/>
    <m/>
    <m/>
    <m/>
    <m/>
    <s v="x"/>
    <m/>
    <s v="x"/>
    <m/>
    <m/>
    <s v="x"/>
    <m/>
    <m/>
    <m/>
    <m/>
    <m/>
    <m/>
    <m/>
    <m/>
    <n v="0.35"/>
    <n v="0.25"/>
    <m/>
    <m/>
    <m/>
    <m/>
    <m/>
    <m/>
    <m/>
    <m/>
    <m/>
    <m/>
    <s v="https://www.aveva.com/content/dam/aveva/documents/perspectives/success-stories/SuccessStory_AVEVA_BLOM_06-20.v1.pdf.coredownload.inline.pdf"/>
  </r>
  <r>
    <n v="71"/>
    <x v="70"/>
    <s v="DASSAULT SYSTÈMES"/>
    <s v="Employs a virtual twin (3D representation) of the factory and production lines to enhance worker safety and operational efficiency. Also involves using VR to simulate/train new processes/machinery. The project also explores pathogen transmission and thermal flows within the factory to further improve worker comfort and safety. "/>
    <s v="Factory"/>
    <s v="Single"/>
    <s v="O&amp;M"/>
    <s v="Planning, forecasting, predicting and simulating"/>
    <s v="N/A"/>
    <x v="10"/>
    <x v="4"/>
    <s v="France"/>
    <x v="1"/>
    <n v="3"/>
    <s v="N/A"/>
    <s v="N/A"/>
    <s v="x"/>
    <s v="x"/>
    <m/>
    <m/>
    <s v="x"/>
    <m/>
    <s v="x"/>
    <s v="x"/>
    <m/>
    <s v="x"/>
    <s v="x"/>
    <s v="x"/>
    <s v="x"/>
    <m/>
    <m/>
    <m/>
    <s v="x"/>
    <m/>
    <s v="x"/>
    <s v="x"/>
    <s v="x"/>
    <s v="x"/>
    <m/>
    <m/>
    <m/>
    <m/>
    <m/>
    <m/>
    <m/>
    <m/>
    <m/>
    <m/>
    <m/>
    <m/>
    <m/>
    <m/>
    <m/>
    <m/>
    <s v="L'Occitane en Provence safe factory | Dassault Systèmes (3ds.com)"/>
  </r>
  <r>
    <n v="72"/>
    <x v="71"/>
    <s v="Unity"/>
    <s v="A sensor fusion project is enhancing U.S. security and military training through the integration of digital twins, simulation, synthetic data, and machine learning. Led by the SecureAmerica Institute (SAI) in collaboration with Amentum and Unity, this project focuses on optimizing sensor placement and utility in manufacturing warehouses. By leveraging computer vision, Lidar sensors, and machine learning, the project creates synthetic data for training AI models, improving situational awareness and responsiveness to threats. Developed a warehouse model leveraging digital twins, simulation, synthetic data, and machine learning.  The use case revolves around optimizing sensor placement in a manufacturing warehouse for security, utilizing technologies like computer vision and machine learning.The technologies developed are not limited to warehouses but are also applicable to naval vessels, outdoor training, and live military exercises. Unity’s simulation tools and AI capabilities play a critical role in the project, providing real-time modeling and extensive support for AI algorithm training."/>
    <s v="Warehouse"/>
    <s v="Single"/>
    <s v="Entire"/>
    <s v="Full lifecycle management"/>
    <s v="N/A"/>
    <x v="13"/>
    <x v="4"/>
    <s v="United States"/>
    <x v="3"/>
    <n v="3"/>
    <s v="N/A"/>
    <s v="N/A"/>
    <s v="x"/>
    <s v="x"/>
    <s v="x"/>
    <m/>
    <m/>
    <m/>
    <s v="x"/>
    <m/>
    <m/>
    <s v="x"/>
    <s v="x"/>
    <m/>
    <m/>
    <m/>
    <m/>
    <m/>
    <m/>
    <m/>
    <s v="x"/>
    <s v="x"/>
    <m/>
    <m/>
    <m/>
    <m/>
    <m/>
    <m/>
    <m/>
    <m/>
    <m/>
    <m/>
    <m/>
    <m/>
    <m/>
    <m/>
    <m/>
    <m/>
    <m/>
    <m/>
    <s v="https://www.halldale.com/articles/18751-mst-simulation-drives-advancements-in-sensor-fusion "/>
  </r>
  <r>
    <n v="73"/>
    <x v="72"/>
    <s v="Matterport"/>
    <s v="3D visualizations of ongoing architectural projects uploaded on cloud/online, allowing remote access to 3D models for design approval and progress documentation."/>
    <s v="Building"/>
    <s v="Single"/>
    <s v="D&amp;B"/>
    <s v="Optimize design and construction"/>
    <s v="N/A"/>
    <x v="3"/>
    <x v="2"/>
    <s v="United States"/>
    <x v="3"/>
    <n v="1"/>
    <s v="- site visits decreased by 66%"/>
    <s v="O&amp;M"/>
    <s v="x"/>
    <s v="x"/>
    <m/>
    <m/>
    <s v="x"/>
    <m/>
    <m/>
    <m/>
    <m/>
    <m/>
    <m/>
    <m/>
    <s v="x"/>
    <m/>
    <m/>
    <m/>
    <m/>
    <s v="x"/>
    <m/>
    <m/>
    <m/>
    <m/>
    <m/>
    <m/>
    <m/>
    <m/>
    <m/>
    <n v="0.66"/>
    <m/>
    <m/>
    <m/>
    <m/>
    <m/>
    <m/>
    <m/>
    <m/>
    <m/>
    <m/>
    <s v="https://matterport.com/industries/case-studies/perkinswill-works-efficiently-and-remotely-matterport_x000a_https://matterport.com/discover/space/wrigley-building?camera%5B228%5D=228_x000a_https://matterport.com/learn/digital-twin/examples "/>
  </r>
  <r>
    <n v="74"/>
    <x v="73"/>
    <s v="DASSAULT SYSTÈMES"/>
    <s v="Centralized data and design platform with 3D models and building information, for automated design for sustainable and modular housing, addressing the global housing shortage and environmental concerns."/>
    <s v="Building"/>
    <s v="Single"/>
    <s v="D&amp;B"/>
    <s v="Optimize design and construction"/>
    <s v="N/A"/>
    <x v="3"/>
    <x v="2"/>
    <s v="United Kingdom"/>
    <x v="1"/>
    <n v="2"/>
    <s v="- 90% reduction in early stage design _x000a_- 50% saving on materials_x000a_- 50% savings on construction time_x000a_- reduced waste by 90%"/>
    <s v="D&amp;B"/>
    <s v="x"/>
    <m/>
    <m/>
    <m/>
    <s v="x"/>
    <s v="x"/>
    <s v="x"/>
    <s v="x"/>
    <m/>
    <s v="x"/>
    <s v="x"/>
    <s v="x"/>
    <s v="x"/>
    <s v="x"/>
    <s v="x"/>
    <s v="x"/>
    <s v="x"/>
    <s v="x"/>
    <s v="x"/>
    <m/>
    <s v="x"/>
    <s v="x"/>
    <m/>
    <m/>
    <m/>
    <m/>
    <n v="0.7"/>
    <n v="0.7"/>
    <m/>
    <m/>
    <m/>
    <m/>
    <m/>
    <m/>
    <m/>
    <m/>
    <m/>
    <m/>
    <s v="KREOD transforms architectural design | Dassault Systèmes (3ds.com)"/>
  </r>
  <r>
    <n v="75"/>
    <x v="74"/>
    <s v="N/A"/>
    <s v="The Digital Twin will be used to expand the semiconductor manufacturing potential of NeoCity, a 5-acre technology district in Kissimmee. It will establish a hub for semiconductor reshoring, benefitting aerospace, engineering, healthcare and other industries nationally. Through the Center for NeoVation’s digital twin, UCF will replicate its production line, increasing microchip reliability and productivity, lowering maintenance costs, reducing risk, creating new business, improving supply and delivery chain efficiency, and enabling cross-discipline collaboration to foster innovation."/>
    <s v="Manufacturing line"/>
    <s v="Single"/>
    <s v="O&amp;M"/>
    <s v="Optimizing operations, management, and processes"/>
    <n v="8800"/>
    <x v="10"/>
    <x v="4"/>
    <s v="United States"/>
    <x v="3"/>
    <n v="2"/>
    <s v="N/A"/>
    <s v="N/A"/>
    <s v="x"/>
    <s v="x"/>
    <s v="x"/>
    <m/>
    <s v="x"/>
    <m/>
    <s v="x"/>
    <m/>
    <m/>
    <s v="x"/>
    <s v="x"/>
    <s v="x"/>
    <m/>
    <m/>
    <s v="x"/>
    <s v="x"/>
    <s v="x"/>
    <m/>
    <m/>
    <m/>
    <s v="x"/>
    <m/>
    <m/>
    <m/>
    <m/>
    <m/>
    <m/>
    <m/>
    <m/>
    <m/>
    <m/>
    <m/>
    <m/>
    <m/>
    <m/>
    <m/>
    <m/>
    <m/>
    <s v="https://www.ucf.edu/news/ucf-receives-8-8m-for-digital-twin-initiative-as-part-of-federal-build-back-better-regional-challenge/"/>
  </r>
  <r>
    <n v="76"/>
    <x v="75"/>
    <s v="BRIDG"/>
    <s v="The Air Force Research Laboratory (AFRL) has awarded BRIDG a $7.5 million contract to develop a secure digital twin for semiconductor technology, aimed at validating the integrity of chips and assemblies. This initiative, part of BRIDG's broader efforts in semiconductor manufacturing R&amp;D, will employ smart manufacturing and Industry 4.0 strategies to enhance security, quality, and efficiency in microelectronics production. The digital twin technology will collect and analyze data throughout the design and manufacturing processes, addressing challenges such as malicious function insertion and intellectual property theft, and is integral to the development of advanced technologies like 5G, IoT, and AI."/>
    <s v="Manufacturing line"/>
    <s v="Single"/>
    <s v="O&amp;M"/>
    <s v="Optimizing operations, management, and processes"/>
    <n v="7500"/>
    <x v="10"/>
    <x v="4"/>
    <s v="United States"/>
    <x v="3"/>
    <n v="2"/>
    <s v="N/A"/>
    <s v="N/A"/>
    <m/>
    <s v="x"/>
    <s v="x"/>
    <m/>
    <m/>
    <m/>
    <m/>
    <s v="x"/>
    <m/>
    <m/>
    <s v="x"/>
    <m/>
    <m/>
    <s v="x"/>
    <m/>
    <s v="x"/>
    <m/>
    <m/>
    <s v="x"/>
    <s v="x"/>
    <s v="x"/>
    <m/>
    <m/>
    <m/>
    <m/>
    <m/>
    <m/>
    <m/>
    <m/>
    <m/>
    <m/>
    <m/>
    <m/>
    <m/>
    <m/>
    <m/>
    <m/>
    <m/>
    <s v="https://gobridg.com/air-force-research-laboratory-awards-bridg-7-5-million/"/>
  </r>
  <r>
    <n v="77"/>
    <x v="76"/>
    <s v="Aveva"/>
    <s v="Implemented AVEVA's Digital Reliability Platform (DRP) - a complete asset performance management solution that visualizes operational information and KPIs to predict equipment health, monitor performance, and enable advanced maintenance - improve plant reliability and reduce unplanned downtime. The DRP integrates predictive analytics, AI, a 3D virtual plant with complete data models, and a centralized data management platform to optimize asset performance and maintenance."/>
    <s v="Factory"/>
    <s v="Single"/>
    <s v="O&amp;M"/>
    <s v="Maintenance and inspection"/>
    <s v="N/A"/>
    <x v="15"/>
    <x v="4"/>
    <s v="Thailand"/>
    <x v="0"/>
    <n v="3"/>
    <s v="- improved unplanned downtime from 98% to 100%_x000a_- 9x ROI achieved_x000a_- maintenance costs savings 30-40%"/>
    <s v="O&amp;M"/>
    <s v="x"/>
    <m/>
    <s v="x"/>
    <m/>
    <m/>
    <m/>
    <s v="x"/>
    <m/>
    <m/>
    <s v="x"/>
    <s v="x"/>
    <m/>
    <s v="x"/>
    <s v="x"/>
    <m/>
    <m/>
    <m/>
    <m/>
    <m/>
    <s v="x"/>
    <s v="x"/>
    <m/>
    <m/>
    <m/>
    <m/>
    <m/>
    <n v="0.02"/>
    <m/>
    <m/>
    <n v="0.35"/>
    <m/>
    <m/>
    <m/>
    <m/>
    <m/>
    <m/>
    <m/>
    <m/>
    <s v="https://www.aveva.com/content/dam/aveva/documents/perspectives/success-stories/SuccessStory_AVEVA_SCGChemicals_23-04.pdf.coredownload.inline.pdf "/>
  </r>
  <r>
    <n v="78"/>
    <x v="77"/>
    <s v="Leica Geosystems"/>
    <s v="Initiated by the Catalan Ministry of Culture, the Giravolt project involves the use of 3D digitization and laser scanning technology for the preservation, documentation, and promotion of Catalan cultural heritage. This project aims to make the rich and diverse historic sites in Catalonia accessible and engaging to a wider audience."/>
    <s v="Historical Site"/>
    <s v="Single"/>
    <s v="O&amp;M"/>
    <s v="Optimizing operations, management, and processes"/>
    <s v="N/A"/>
    <x v="11"/>
    <x v="7"/>
    <s v="Spain"/>
    <x v="1"/>
    <n v="2"/>
    <s v="N/A"/>
    <s v="N/A"/>
    <s v="x"/>
    <s v="x"/>
    <m/>
    <m/>
    <s v="x"/>
    <m/>
    <m/>
    <m/>
    <m/>
    <s v="x"/>
    <s v="x"/>
    <m/>
    <m/>
    <s v="x"/>
    <m/>
    <m/>
    <m/>
    <m/>
    <m/>
    <m/>
    <m/>
    <m/>
    <m/>
    <m/>
    <m/>
    <m/>
    <m/>
    <m/>
    <m/>
    <m/>
    <m/>
    <m/>
    <m/>
    <m/>
    <m/>
    <m/>
    <m/>
    <m/>
    <s v="https://leica-geosystems.com/case-studies/reality-capture/catalan-culture-in-3d-giravolt "/>
  </r>
  <r>
    <n v="79"/>
    <x v="78"/>
    <s v="UINO "/>
    <s v="For safety supervision, convenience, service awareness, and efficiency improvement. The project highlights the application of digital twin technology in improving operational efficiency, decision-making, and risk mitigation in a mining park setting."/>
    <s v="Industrial Park / Cluster"/>
    <s v="Multiple"/>
    <s v="O&amp;M"/>
    <s v="Optimizing operations, management, and processes"/>
    <s v="N/A"/>
    <x v="13"/>
    <x v="4"/>
    <s v="China"/>
    <x v="0"/>
    <n v="3"/>
    <s v=" - Reduce park safety incidents by 8%_x000a_ - Visitor satisfaction increase by 15%_x000a_ - &quot;Increase the convenience and confort of employees by 10%&quot;_x000a_ - &quot;Increase efficency in park management and operation by 10%&quot;"/>
    <s v="O&amp;M"/>
    <s v="x"/>
    <s v="x"/>
    <s v="x"/>
    <m/>
    <s v="x"/>
    <m/>
    <s v="x"/>
    <m/>
    <m/>
    <m/>
    <s v="x"/>
    <m/>
    <s v="x"/>
    <m/>
    <s v="x"/>
    <s v="x"/>
    <m/>
    <m/>
    <m/>
    <s v="x"/>
    <m/>
    <m/>
    <m/>
    <m/>
    <m/>
    <m/>
    <m/>
    <m/>
    <n v="0.1"/>
    <m/>
    <m/>
    <n v="0.125"/>
    <m/>
    <n v="0.08"/>
    <m/>
    <m/>
    <m/>
    <m/>
    <s v="https://drive.google.com/drive/folders/11zKOSUgtNJEJr0hsdvD4OMc6lfUPnw71"/>
  </r>
  <r>
    <n v="80"/>
    <x v="79"/>
    <s v="Iliad Consortium"/>
    <s v="The Iliad consortium, which includes 56 international partners, will develop virtual representations of the sea that will integrate and extend existing EU earth observing, modelling digital infrastructures and computing facilities to provide highly accurate predictions of future developments. Iliad will develop virtual models designed to accurately reflect changes and processes accruing at the ocean. Iliad will commercialise an interoperable, data-intensive, and cost-effective model, capitalising the explosion of new data provided by many different earth sources, modern computing infrastructure including Internet of Things, social networking, Big Data, cloud computing and more."/>
    <s v="Beach / Ocean"/>
    <s v="City"/>
    <s v="D&amp;B"/>
    <s v="Planning, forecasting, predicting and simulating"/>
    <n v="18000"/>
    <x v="0"/>
    <x v="0"/>
    <s v="N/A"/>
    <x v="2"/>
    <n v="3"/>
    <s v="N/A"/>
    <s v="N/A"/>
    <s v="x"/>
    <s v="x"/>
    <m/>
    <m/>
    <s v="x"/>
    <m/>
    <m/>
    <m/>
    <m/>
    <s v="x"/>
    <s v="x"/>
    <s v="x"/>
    <s v="x"/>
    <s v="x"/>
    <s v="x"/>
    <s v="x"/>
    <m/>
    <m/>
    <m/>
    <s v="x"/>
    <m/>
    <m/>
    <m/>
    <m/>
    <m/>
    <m/>
    <m/>
    <m/>
    <m/>
    <m/>
    <m/>
    <m/>
    <m/>
    <m/>
    <m/>
    <m/>
    <m/>
    <m/>
    <s v="https://ocean-twin.eu/news/eu-awards-euro17-million-to-iliad-project-to-launch-an-innovative-digital-twin-of-the-ocean"/>
  </r>
  <r>
    <n v="81"/>
    <x v="80"/>
    <s v="N/A"/>
    <s v="Forward Networks utilizes digital twin technology to create virtual representations of enterprise networks, offering a comprehensive view of network architecture, configurations, and traffic patterns in real-time. By accurately modeling and maintaining these digital twins, Forward Networks enables operations teams to gain valuable insights into network operations, enhancing site reliability and optimizing performance. Moreover, digital twins play a crucial role in assessing and improving the security posture of the network, providing organizations with the data needed to identify vulnerabilities and mitigate risks. Through visualization and analysis, digital twins empower operators to navigate the complexities of the network environment and inform remediation efforts, ultimately helping organizations maintain robust and secure network infrastructures."/>
    <s v="Network"/>
    <s v="Multiple"/>
    <s v="O&amp;M"/>
    <s v="Optimizing operations, management, and processes"/>
    <n v="50000"/>
    <x v="11"/>
    <x v="7"/>
    <s v="N/A"/>
    <x v="6"/>
    <n v="3"/>
    <s v="N/A"/>
    <s v="N/A"/>
    <s v="x"/>
    <s v="x"/>
    <s v="x"/>
    <m/>
    <m/>
    <m/>
    <s v="x"/>
    <s v="x"/>
    <m/>
    <s v="x"/>
    <s v="x"/>
    <m/>
    <m/>
    <m/>
    <m/>
    <m/>
    <m/>
    <m/>
    <s v="x"/>
    <s v="x"/>
    <m/>
    <m/>
    <m/>
    <m/>
    <m/>
    <m/>
    <m/>
    <m/>
    <m/>
    <m/>
    <m/>
    <m/>
    <m/>
    <m/>
    <m/>
    <m/>
    <m/>
    <m/>
    <s v="https://techcrunch.com/2023/01/24/forward-networks-raises-50m-for-digital-twin-technology-to-help-model-manage-and-secure-complex-enterprise-networks/"/>
  </r>
  <r>
    <n v="82"/>
    <x v="81"/>
    <s v="Sedaro"/>
    <s v="Sedaro will partner with academic institutions Space Dynamics Laboratory (SDL) and Draper Labs (DL) for the 15 month project, where together they will take Sedaro's cutting-edge cloud-based digital engineering software to develop prototype spacecraft for the ambitious in-space servicing, assembly, and manufacturing (ISAM) missions._x000a__x000a_The goal of the Digital Twin is to accelerate and improve ISAM technology development and deployment — both commercially and for the U.S. Space Force."/>
    <s v="Spacecraft"/>
    <s v="Single"/>
    <s v="D&amp;B"/>
    <s v="Optimize design and construction"/>
    <n v="1500"/>
    <x v="17"/>
    <x v="7"/>
    <s v="United States"/>
    <x v="3"/>
    <n v="1"/>
    <s v="N/A"/>
    <s v="N/A"/>
    <s v="x"/>
    <s v="x"/>
    <s v="x"/>
    <m/>
    <s v="x"/>
    <m/>
    <s v="x"/>
    <m/>
    <m/>
    <s v="x"/>
    <s v="x"/>
    <m/>
    <s v="x"/>
    <s v="x"/>
    <s v="x"/>
    <m/>
    <m/>
    <m/>
    <m/>
    <m/>
    <m/>
    <m/>
    <m/>
    <m/>
    <m/>
    <m/>
    <m/>
    <m/>
    <m/>
    <m/>
    <m/>
    <m/>
    <m/>
    <m/>
    <m/>
    <m/>
    <m/>
    <m/>
    <s v="https://tlpnetwork.com/news/2023/08/sedaro-secures-us-space-force-contract-to-develop-digital-spacecraft-twins"/>
  </r>
  <r>
    <n v="83"/>
    <x v="82"/>
    <s v="Slingshot Simulations"/>
    <s v="The Digital Twin will reflect the current state of space at any given moment, enabling users to simulate various scenarios and identify the best approach to accomplishing missions._x000a__x000a_The virtual environment would also allow the Space Force, for example, to design spacecraft and plan satellite deployments. This will effectively reduce costs, accelerate product development, optimize decision making and enhance operations."/>
    <s v="Orbital Space"/>
    <s v="City"/>
    <s v="D&amp;B"/>
    <s v="Optimizing operations, management, and processes"/>
    <n v="25200"/>
    <x v="17"/>
    <x v="7"/>
    <s v="United States"/>
    <x v="3"/>
    <n v="3"/>
    <s v="N/A"/>
    <s v="N/A"/>
    <s v="x"/>
    <m/>
    <s v="x"/>
    <m/>
    <s v="x"/>
    <m/>
    <s v="x"/>
    <s v="x"/>
    <m/>
    <s v="x"/>
    <s v="x"/>
    <m/>
    <m/>
    <m/>
    <m/>
    <m/>
    <m/>
    <m/>
    <s v="x"/>
    <s v="x"/>
    <s v="x"/>
    <m/>
    <m/>
    <m/>
    <m/>
    <m/>
    <m/>
    <m/>
    <m/>
    <m/>
    <m/>
    <m/>
    <m/>
    <m/>
    <m/>
    <m/>
    <m/>
    <m/>
    <s v="https://spacenews.com/slingshot-wins-25-million-space-force-contract-to-develop-digital-twin-of-the-space-environment/"/>
  </r>
  <r>
    <n v="84"/>
    <x v="83"/>
    <s v="Pointerra3D"/>
    <s v="The contract is for an initial period of 14 months, commencing 1 January 2022, and importantly is based on a pricing schedule and contract vehicle that will be added to by PG&amp;E as Pointerra works  with  PG&amp;E  to  identify  additional business  units, service  areas  and  data to load inthe platform to  support  the  build-out  of  PG&amp;E’s network-wide digital  twin  in the Pointerra3Dplatform."/>
    <s v="N/A"/>
    <s v="Multiple"/>
    <s v="O&amp;M"/>
    <s v="Optimizing operations, management, and processes"/>
    <n v="700"/>
    <x v="11"/>
    <x v="7"/>
    <s v="N/A"/>
    <x v="6"/>
    <n v="1"/>
    <s v="N/A"/>
    <s v="N/A"/>
    <s v="x"/>
    <s v="x"/>
    <m/>
    <m/>
    <s v="x"/>
    <m/>
    <s v="x"/>
    <s v="x"/>
    <m/>
    <s v="x"/>
    <s v="x"/>
    <s v="x"/>
    <m/>
    <m/>
    <m/>
    <m/>
    <m/>
    <m/>
    <s v="x"/>
    <m/>
    <m/>
    <m/>
    <m/>
    <m/>
    <m/>
    <m/>
    <m/>
    <m/>
    <m/>
    <m/>
    <m/>
    <m/>
    <m/>
    <m/>
    <m/>
    <m/>
    <m/>
    <m/>
    <s v="https://www.listcorp.com/asx/3dp/pointerra-limited/news/material-contract-award-2646630.html?ref=more_news"/>
  </r>
  <r>
    <n v="85"/>
    <x v="84"/>
    <s v="GE Global Research"/>
    <s v="GE Global Research developed a process for creating 1:1 scale Digital Models of metal 3D printed parts, aiming to reduce the time it takes re-engineer or newly create parts using 3D printing processes."/>
    <s v="Proprietary Equipment"/>
    <s v="Multiple"/>
    <s v="O&amp;M"/>
    <s v="Optimizing operations, management, and processes"/>
    <n v="9000"/>
    <x v="10"/>
    <x v="4"/>
    <s v="United States"/>
    <x v="3"/>
    <n v="2"/>
    <s v="N/A"/>
    <s v="N/A"/>
    <s v="x"/>
    <s v="x"/>
    <s v="x"/>
    <m/>
    <s v="x"/>
    <m/>
    <s v="x"/>
    <m/>
    <m/>
    <s v="x"/>
    <s v="x"/>
    <m/>
    <s v="x"/>
    <m/>
    <m/>
    <s v="x"/>
    <m/>
    <m/>
    <m/>
    <m/>
    <s v="x"/>
    <m/>
    <m/>
    <m/>
    <m/>
    <m/>
    <m/>
    <m/>
    <m/>
    <m/>
    <m/>
    <m/>
    <m/>
    <m/>
    <m/>
    <m/>
    <m/>
    <m/>
    <s v="https://3dprintingindustry.com/news/u-s-navy-awards-ge-9-million-metal-3d-printing-digital-twin-133037/"/>
  </r>
  <r>
    <n v="86"/>
    <x v="85"/>
    <s v="Arup"/>
    <s v="IMA is a tool developed in 2015 to provide insight into London’s future growth, development, and infrastructure investment trajectory, as well as support opportunities for infrastructure providers to deliver infrastructure services in a 'joined up,' and less disruptive way. The IMA shows plans from 6 months to 30 years into the future, with the understanding that some of the future data is speculative."/>
    <s v="City"/>
    <s v="City"/>
    <s v="O&amp;M"/>
    <s v="Planning, forecasting, predicting and simulating"/>
    <n v="1004"/>
    <x v="18"/>
    <x v="8"/>
    <s v="United Kingdom"/>
    <x v="1"/>
    <n v="1"/>
    <s v="N/A"/>
    <s v="N/A"/>
    <s v="x"/>
    <m/>
    <m/>
    <m/>
    <m/>
    <m/>
    <s v="x"/>
    <m/>
    <m/>
    <s v="x"/>
    <s v="x"/>
    <m/>
    <s v="x"/>
    <m/>
    <m/>
    <m/>
    <m/>
    <m/>
    <m/>
    <s v="x"/>
    <m/>
    <m/>
    <m/>
    <m/>
    <m/>
    <m/>
    <m/>
    <m/>
    <m/>
    <m/>
    <m/>
    <m/>
    <m/>
    <m/>
    <m/>
    <m/>
    <m/>
    <m/>
    <s v="https://digitaltwinhub.co.uk/case-study/infrastructure-mapping-application-ima/_x000a_https://www.arup.com/projects/infrastructure-mapping-application#utm_source=facebook&amp;utm_medium=social&amp;utm_campaign=Cities&amp;utm_term=n%2Fa&amp;utm_content=UKIMEA_London"/>
  </r>
  <r>
    <n v="87"/>
    <x v="86"/>
    <s v="Softengi"/>
    <s v="The web platform solution, UCMFS, is a complex geo monitoring and forecasting tool, which enables specialized authorities to share valuable information, forecast natural hazards and cooperate in research and the event of an emergency."/>
    <s v="Country"/>
    <s v="City"/>
    <s v="O&amp;M"/>
    <s v="Planning, forecasting, predicting and simulating"/>
    <n v="9500"/>
    <x v="18"/>
    <x v="8"/>
    <s v="Kyrgyz Republic"/>
    <x v="0"/>
    <n v="3"/>
    <s v="N/A"/>
    <s v="N/A"/>
    <s v="x"/>
    <m/>
    <m/>
    <s v="x"/>
    <s v="x"/>
    <m/>
    <s v="x"/>
    <m/>
    <m/>
    <s v="x"/>
    <s v="x"/>
    <s v="x"/>
    <m/>
    <m/>
    <m/>
    <s v="x"/>
    <s v="x"/>
    <s v="x"/>
    <m/>
    <s v="x"/>
    <m/>
    <s v="x"/>
    <m/>
    <m/>
    <m/>
    <m/>
    <m/>
    <m/>
    <m/>
    <m/>
    <m/>
    <m/>
    <m/>
    <m/>
    <m/>
    <m/>
    <m/>
    <m/>
    <s v="https://softengi.com/projects/joint-information-platform-for-natural-hazard-the-portal-of-the-unified-complex-monitoring-and-forecasting-system-ucmfs/"/>
  </r>
  <r>
    <n v="88"/>
    <x v="87"/>
    <s v="OpenSpace"/>
    <s v="A predictive station and crowd management digital twin augmented by predictive crowd behavior functionality using a diverse range of geospatial rail data, built upon OpenSpace's existing station digital twin."/>
    <s v="Railway station"/>
    <s v="Single"/>
    <s v="O&amp;M"/>
    <s v="Planning, forecasting, predicting and simulating"/>
    <n v="94"/>
    <x v="19"/>
    <x v="6"/>
    <s v="United Kingdom"/>
    <x v="1"/>
    <n v="3"/>
    <s v="N/A"/>
    <s v="N/A"/>
    <s v="x"/>
    <m/>
    <s v="x"/>
    <s v="x"/>
    <m/>
    <m/>
    <s v="x"/>
    <m/>
    <m/>
    <s v="x"/>
    <s v="x"/>
    <m/>
    <s v="x"/>
    <s v="x"/>
    <m/>
    <m/>
    <s v="x"/>
    <m/>
    <m/>
    <s v="x"/>
    <m/>
    <m/>
    <m/>
    <m/>
    <m/>
    <m/>
    <m/>
    <m/>
    <m/>
    <m/>
    <m/>
    <m/>
    <m/>
    <m/>
    <m/>
    <m/>
    <m/>
    <m/>
    <s v="https://open-space.io/_x000a_https://www.globalrailwayreview.com/news/99112/openspace-adapt-real-time-passenger-movement-system-covid-19/_x000a_https://www.rssb.co.uk/about-rssb/insights-and-news/blogs/real-time-digital-twin-of-st-pancras-station-and-journey-to-create-an-emotion-optimised-railway"/>
  </r>
  <r>
    <n v="89"/>
    <x v="88"/>
    <s v="51World"/>
    <s v="The Project aims to twin the Wuyi Square Station, which accomodates more 280k people on a daily basis. Using sensors, the simulation operation platform of the Station combines artificial intelligence to realize the close integration of Wuyi Square hub station and digital twin space, making the connection between passenger flow, equipment, and management more intelligent._x000a__x000a_the digital twin of Wuyi Square Station in Changsha tracks live data from sensors to monitor passenger flow and machinery efficiency, allowing for real-time management and alerting to abnormalities. Moreover, it includes a crowd simulator to test various scenarios for future improvements, such as congested platforms or emergency evacuations. Powered by technologies like digital twins, IoT, and artificial intelligence, this system enhances the station's management and facilitates informed decision-making for operational efficiency and passenger safety. Additionally, it leverages Unreal Engine features for rapid development and visualization, paving the way for further enhancements and functionalities in the future."/>
    <s v="Railway station"/>
    <s v="Single"/>
    <s v="O&amp;M"/>
    <s v="Optimizing operations, management, and processes"/>
    <s v="N/A"/>
    <x v="19"/>
    <x v="6"/>
    <s v="China"/>
    <x v="0"/>
    <n v="2"/>
    <s v="N/A"/>
    <s v="N/A"/>
    <s v="x"/>
    <s v="x"/>
    <m/>
    <s v="x"/>
    <m/>
    <m/>
    <m/>
    <m/>
    <m/>
    <s v="x"/>
    <s v="x"/>
    <m/>
    <m/>
    <s v="x"/>
    <m/>
    <m/>
    <m/>
    <s v="x"/>
    <m/>
    <s v="x"/>
    <m/>
    <m/>
    <m/>
    <m/>
    <m/>
    <m/>
    <m/>
    <m/>
    <m/>
    <m/>
    <m/>
    <m/>
    <m/>
    <m/>
    <m/>
    <m/>
    <m/>
    <m/>
    <s v="https://digitaltwinhub.co.uk/case-study/remapping-chinas-morning-commute-with-digital-twins/_x000a_https://www.unrealengine.com/en-US/spotlights/remapping-china-s-morning-commute-with-digital-twins"/>
  </r>
  <r>
    <n v="90"/>
    <x v="89"/>
    <s v="Spinview"/>
    <s v="Nuova Tech AB implemented a custom designed road inspection tool using vehicle-based scanners. Through the use of an automobile-mounted sensor package, the system collected visible and invisible road data, processing and machine vision provide useable information such as cracks, potholes and obstructions. _x000a__x000a_the digital twin implemented by Nuova Tech AB utilizes vehicle-based scanners equipped with sensors to collect visible and invisible road data, including information on cracks, potholes, and obstructions. This data is processed using machine vision technology to generate actionable insights for road maintenance, markings, and autonomous vehicle navigation. By automating the road inspection process and logging data for queries and repairs scheduling, the system eliminates the need for physical presence in road maintenance, city planning, and inventory management. Additionally, subsequent scans identify areas requiring the most attention, enabling efficient resource allocation. This technology holds significant potential for streamlining business processes, enhancing efficiency, and reducing costs, with further advancements expected as the technology becomes more accessible."/>
    <s v="Roads"/>
    <s v="Single"/>
    <s v="O&amp;M"/>
    <s v="Maintenance and inspection"/>
    <s v="N/A"/>
    <x v="20"/>
    <x v="6"/>
    <s v="Sweden"/>
    <x v="1"/>
    <n v="2"/>
    <s v="N/A"/>
    <s v="N/A"/>
    <s v="x"/>
    <s v="x"/>
    <m/>
    <s v="x"/>
    <s v="x"/>
    <m/>
    <s v="x"/>
    <m/>
    <m/>
    <s v="x"/>
    <s v="x"/>
    <s v="x"/>
    <m/>
    <s v="x"/>
    <m/>
    <m/>
    <s v="x"/>
    <m/>
    <s v="x"/>
    <m/>
    <m/>
    <m/>
    <m/>
    <m/>
    <m/>
    <m/>
    <m/>
    <m/>
    <m/>
    <m/>
    <m/>
    <m/>
    <m/>
    <m/>
    <m/>
    <m/>
    <m/>
    <m/>
    <s v="https://digitaltwinhub.co.uk/case-study/nuova-tech-ab-faster-and-efficient-road-repairs/_x000a_https://spinview.io/nuova-tech-ab-faster-and-efficient-road-repairs/"/>
  </r>
  <r>
    <n v="91"/>
    <x v="90"/>
    <s v="Spinview"/>
    <s v="The digital twin of the MTR transit system serves as a comprehensive digital representation of the physical infrastructure, created through the fusion of 360° video capture and LiDAR data. This twin enables remote access to transit network data, facilitating planning, preparation, and inspection of system components. By leveraging immersive technology, MTR reduced maintenance overheads, increased staff safety, and minimized system-wide disruption. The digital twin continues to be utilized for various purposes, including staff training, simulation of work orders, and updating of data. Overall, the project showcases the transformative potential of digital twins in enhancing efficiency and accessibility across multiple business areas within the transit industry."/>
    <s v="Railway"/>
    <s v="City"/>
    <s v="O&amp;M"/>
    <s v="Optimizing operations, management, and processes"/>
    <s v="N/A"/>
    <x v="19"/>
    <x v="6"/>
    <s v="Sweden"/>
    <x v="1"/>
    <n v="2"/>
    <s v="N/A"/>
    <s v="N/A"/>
    <s v="x"/>
    <s v="x"/>
    <m/>
    <s v="x"/>
    <s v="x"/>
    <m/>
    <s v="x"/>
    <s v="x"/>
    <m/>
    <s v="x"/>
    <s v="x"/>
    <s v="x"/>
    <s v="x"/>
    <s v="x"/>
    <s v="x"/>
    <m/>
    <m/>
    <s v="x"/>
    <m/>
    <m/>
    <m/>
    <m/>
    <m/>
    <m/>
    <m/>
    <m/>
    <m/>
    <m/>
    <m/>
    <m/>
    <m/>
    <m/>
    <m/>
    <m/>
    <m/>
    <m/>
    <m/>
    <m/>
    <s v="https://digitaltwinhub.co.uk/case-study/mtr-reducing-travel-disruption-and-delays/_x000a_https://spinview.io/mtr-reducing-travel-disruption-and-delays/"/>
  </r>
  <r>
    <n v="92"/>
    <x v="91"/>
    <s v="3D Repo"/>
    <s v="The Project seeks to build a new railway on top of the existing railway while it remains open. Through the virtual construction platform, various stakeholders are able to efficiently make decisions, as the model removes interpretation and reduces complexity._x000a__x000a_The digital twin in the remodelling of King's Cross Station facilitates coordination among the numerous designers, contractors, and managers involved, overcoming the challenge of working on top of an existing railway while it remains operational. The digital platform, 3D Repo, streamlines communication and collaboration by providing features like Instant Clash and 3D Diff, enabling the identification of issues and changes in the models. Moreover, 3D Repo hosts a &quot;reality model&quot; of the project, simplifying data for stakeholders who may not understand CAD drawings or BIM models, thus expediting decision-making processes. Additionally, the platform supports various tasks such as stakeholder engagement, engineering meetings, planning, and obtaining consents, ultimately contributing to the efficiency and success of the remodelling project."/>
    <s v="Railway Station"/>
    <s v="Single"/>
    <s v="D&amp;B"/>
    <s v="Optimizing operations, management, and processes"/>
    <n v="317000"/>
    <x v="19"/>
    <x v="6"/>
    <s v="United Kingdom"/>
    <x v="1"/>
    <n v="2"/>
    <s v="- A predicted saving of about 10,000 hours of on-site work"/>
    <s v="D&amp;B"/>
    <s v="x"/>
    <s v="x"/>
    <m/>
    <m/>
    <s v="x"/>
    <s v="x"/>
    <s v="x"/>
    <m/>
    <m/>
    <m/>
    <m/>
    <s v="x"/>
    <s v="x"/>
    <m/>
    <s v="x"/>
    <s v="x"/>
    <s v="x"/>
    <s v="x"/>
    <m/>
    <m/>
    <s v="x"/>
    <m/>
    <m/>
    <m/>
    <m/>
    <m/>
    <m/>
    <m/>
    <m/>
    <m/>
    <m/>
    <m/>
    <m/>
    <m/>
    <m/>
    <m/>
    <m/>
    <m/>
    <s v="https://digitaltwinhub.co.uk/case-study/londons-kings-cross-railway-station/_x000a_https://3drepo.com/resources/case-studies/the-remodelling-of-kings-cross-railway-station/"/>
  </r>
  <r>
    <n v="93"/>
    <x v="92"/>
    <s v="Consortium comprising TRL, Cisco, DG Cities, London Legacy Development Corporation, Cubic, Loughborough University and Transport for London"/>
    <s v="The Project was conceived to validate transport solutions, virtually. The SMLL covers 24km of instrumented public roads in the Queen Elizabeth Olympic Park and the Royal Borough of Greenwich. By combining historic information about incidents with dynamic data about traffic flows and pedestrian movement, this enables a system to be virtually tested against millions of scenarios in a safe and cost-effective manner using a range of simulation environments._x000a__x000a_The SMLL digital twin serves as a comprehensive digital representation of the Smart Mobility Living Lab (SMLL) facility, covering 24km of instrumented public roads in the Queen Elizabeth Olympic Park and the Royal Borough of Greenwich. It incorporates historic incident data and real-time information about traffic flows and pedestrian movement, allowing for virtual testing against millions of scenarios. By providing a linked digital representation of the real-world operating environment, the SMLL digital twin enables the automotive and transport industry to validate the performance of their systems in a safe and cost-effective manner. Key outcomes include supporting the safe construction of the SMLL testbed, contributing to testbed design, and facilitating the development and validation of new technologies."/>
    <s v="Roads"/>
    <s v="Single"/>
    <s v="D&amp;B"/>
    <s v="Planning, forecasting, predicting and simulating"/>
    <s v="N/A"/>
    <x v="20"/>
    <x v="6"/>
    <s v="United Kingdom"/>
    <x v="1"/>
    <n v="3"/>
    <s v="- London's Smart Mobility Living Lab (SMLL) may minimize the amount of time motorists allot to traffic by 10%, save £880 million yearly, and reduce yearly CO2 emissions by 370,00 metric tons. (Otonomo, 2021)."/>
    <s v="D&amp;B"/>
    <s v="x"/>
    <m/>
    <m/>
    <s v="x"/>
    <s v="x"/>
    <s v="x"/>
    <m/>
    <m/>
    <m/>
    <m/>
    <s v="x"/>
    <s v="x"/>
    <s v="x"/>
    <s v="x"/>
    <s v="x"/>
    <s v="x"/>
    <m/>
    <m/>
    <m/>
    <s v="x"/>
    <m/>
    <m/>
    <m/>
    <m/>
    <m/>
    <m/>
    <m/>
    <m/>
    <m/>
    <m/>
    <m/>
    <m/>
    <m/>
    <m/>
    <m/>
    <m/>
    <m/>
    <m/>
    <s v="https://digitaltwinhub.co.uk/case-study/smart-mobility-living-lab-digital-twin-testing-and-developing-future-transport-and-mobility-solutions/_x000a_https://www.cdbb.cam.ac.uk/news/case-study-gemini-principles-smll-london"/>
  </r>
  <r>
    <n v="94"/>
    <x v="93"/>
    <s v="Mott MacDonald, Fujitsu"/>
    <s v="The Project presents a major change in UK transport infrastructure, and seeks to harness data, technology, and connectivity to improve the way the Strategic Road Network (SRN) is designed, built, operated, and used. This will enable safer journeys, faster delivery, and an enhanced customer experience for all. "/>
    <s v="Roads"/>
    <s v="City"/>
    <s v="Entire"/>
    <s v="Full lifecycle management"/>
    <n v="424557"/>
    <x v="20"/>
    <x v="6"/>
    <s v="United Kingdom"/>
    <x v="1"/>
    <n v="3"/>
    <s v="- 33% reduction in construction cost_x000a_- 37% reduction in fatalities_x000a_- 90% reduction in traffic accidents (autonomous vehicles)_x000a_- 50% reduction in delivery timelines_x000a_- 10% reduction in traffic delays_x000a_- 40% improvement in customer satisfaction_x000a_- 50% reduction in construction carbon emissions_x000a_- _x000a__x000a_https://nationalhighways.co.uk/media/2chotw13/introducing-digital-roads.pdf"/>
    <s v="D&amp;B"/>
    <s v="x"/>
    <s v="x"/>
    <m/>
    <s v="x"/>
    <m/>
    <m/>
    <m/>
    <m/>
    <m/>
    <s v="x"/>
    <s v="x"/>
    <m/>
    <s v="x"/>
    <m/>
    <m/>
    <s v="x"/>
    <m/>
    <s v="x"/>
    <m/>
    <s v="x"/>
    <m/>
    <m/>
    <m/>
    <m/>
    <m/>
    <m/>
    <m/>
    <n v="0.5"/>
    <m/>
    <n v="0.33"/>
    <m/>
    <n v="0.4"/>
    <m/>
    <n v="0.37"/>
    <m/>
    <m/>
    <n v="0.5"/>
    <m/>
    <s v="https://digitaltwinhub.co.uk/case-study/highways-england-industry-leading-solution-for-technology-asset-management/_x000a_https://nationalhighways.co.uk/our-work/digital-data-and-technology/digital-roads/"/>
  </r>
  <r>
    <n v="95"/>
    <x v="94"/>
    <s v="Slingshot Simulations, ARUP and BT Group"/>
    <s v="The creation of a large digital twin to optimize capacity, reduce congestion, and improve logistics in the transportation network. It also addresses air pollution and port delay concerns in the wake of Brexit._x000a__x000a_This initiative is focusing on improving the transport network in Leeds, York, and Hull. By auto-generating 3D models of the cities, planners can explore strategies to enhance network capacity, reduce congestion and air pollution, optimize logistics, and address potential post-Brexit challenges at the port of Hull. If successful, the project could have global implications, demonstrating the transformative potential of digital twins in urban planning and decision-making."/>
    <s v="District"/>
    <s v="Multiple"/>
    <s v="O&amp;M"/>
    <s v="Optimizing operations, management, and processes"/>
    <n v="58"/>
    <x v="7"/>
    <x v="2"/>
    <s v="United Kingdom"/>
    <x v="1"/>
    <n v="1"/>
    <s v="N/A"/>
    <s v="N/A"/>
    <s v="x"/>
    <s v="x"/>
    <m/>
    <s v="x"/>
    <m/>
    <m/>
    <m/>
    <m/>
    <m/>
    <s v="x"/>
    <s v="x"/>
    <m/>
    <s v="x"/>
    <m/>
    <m/>
    <s v="x"/>
    <m/>
    <m/>
    <s v="x"/>
    <m/>
    <m/>
    <m/>
    <s v="x"/>
    <m/>
    <m/>
    <m/>
    <m/>
    <m/>
    <m/>
    <m/>
    <m/>
    <m/>
    <m/>
    <m/>
    <m/>
    <m/>
    <m/>
    <m/>
    <s v="https://digitaltwinhub.co.uk/case-study/yorkshire-geospatial-digital-twin-project/_x000a_https://www.slingshotsimulations.com/government-invests-in-uks-largest-digital-twin-platform/"/>
  </r>
  <r>
    <n v="96"/>
    <x v="95"/>
    <s v="DASSAULT SYSTÈMES"/>
    <s v="The company uses Dassault Systèmes’ 3DEXPERIENCE platform specific industry solution to model projects based on design and engineering templates, to test more design alternatives, and to validate their possibility._x000a__x000a_The digital twin implemented by China Railway Design Corporation (CRDC) through Dassault Systèmes' 3DEXPERIENCE platform streamlines project management by centralizing data, enhancing collaboration, and enabling efficient design processes. It facilitates the creation and testing of design alternatives, leading to increased efficiency, consistency, and quality assurance in large-scale railway projects both in China and abroad."/>
    <s v="Railway"/>
    <s v="Single"/>
    <s v="D&amp;B"/>
    <s v="Optimize design and construction"/>
    <s v="N/A"/>
    <x v="19"/>
    <x v="6"/>
    <s v="China"/>
    <x v="0"/>
    <n v="2"/>
    <s v="N/A"/>
    <s v="N/A"/>
    <s v="x"/>
    <s v="x"/>
    <m/>
    <s v="x"/>
    <s v="x"/>
    <m/>
    <s v="x"/>
    <m/>
    <m/>
    <s v="x"/>
    <s v="x"/>
    <m/>
    <s v="x"/>
    <s v="x"/>
    <m/>
    <s v="x"/>
    <m/>
    <m/>
    <s v="x"/>
    <m/>
    <m/>
    <m/>
    <m/>
    <m/>
    <m/>
    <m/>
    <m/>
    <m/>
    <m/>
    <m/>
    <m/>
    <m/>
    <m/>
    <m/>
    <m/>
    <m/>
    <m/>
    <m/>
    <s v="https://digitaltwinhub.co.uk/case-study/digital-twin-for-railway-design-china-railway-design-corporation/_x000a_https://www.3ds.com/insights/customer-stories/china-railway-design-corporation"/>
  </r>
  <r>
    <n v="97"/>
    <x v="96"/>
    <s v="Sumo"/>
    <s v="Relying on Sumo, the DT-GM model is a run-time calibrated digital microscopic simulation model continuously updated with actual high-resolution traffic data collected directly from motorway traffic counters. It is primarily designed to be a predictive analytics tool as support for safety-management, but also to enhance efficiency and cost-effectiveness of maintaining the motorway."/>
    <s v="Roads"/>
    <s v="Multiple"/>
    <s v="O&amp;M"/>
    <s v="Planning, forecasting, predicting and simulating"/>
    <s v="N/A"/>
    <x v="20"/>
    <x v="6"/>
    <s v="Switzerland"/>
    <x v="1"/>
    <n v="3"/>
    <s v="N/A"/>
    <s v="N/A"/>
    <s v="x"/>
    <m/>
    <m/>
    <m/>
    <s v="x"/>
    <s v="x"/>
    <s v="x"/>
    <s v="x"/>
    <m/>
    <s v="x"/>
    <s v="x"/>
    <m/>
    <s v="x"/>
    <m/>
    <m/>
    <s v="x"/>
    <m/>
    <s v="x"/>
    <m/>
    <s v="x"/>
    <s v="x"/>
    <s v="x"/>
    <m/>
    <m/>
    <m/>
    <m/>
    <m/>
    <m/>
    <m/>
    <m/>
    <m/>
    <m/>
    <m/>
    <m/>
    <m/>
    <m/>
    <m/>
    <m/>
    <s v="https://www.sciencedirect.com/science/article/pii/S1474034622003160 "/>
  </r>
  <r>
    <n v="98"/>
    <x v="97"/>
    <s v="SuperMap"/>
    <s v="The Fuxia Airport GIS Platform, developed by SuperMap, integrates IoT, BIM, and other technologies for smart airport construction and operation. It includes a unified geographic information database, multi-source data fusion for efficient command, apron safety management through vehicle tracking, and intelligent pipe network maintenance. This platform lays the foundation for future development using visual simulation, BIM+GIS, and VR technologies, aiming to enhance dynamic operations, intelligent decision-making, and sustainable development at Fuzhou and Xiamen airports."/>
    <s v="Airport"/>
    <s v="Single"/>
    <s v="O&amp;M"/>
    <s v="Optimizing operations, management, and processes"/>
    <s v="N/A"/>
    <x v="17"/>
    <x v="6"/>
    <s v="China"/>
    <x v="0"/>
    <n v="2"/>
    <s v="N/A"/>
    <s v="N/A"/>
    <s v="x"/>
    <s v="x"/>
    <m/>
    <m/>
    <m/>
    <m/>
    <s v="x"/>
    <m/>
    <m/>
    <s v="x"/>
    <s v="x"/>
    <m/>
    <s v="x"/>
    <s v="x"/>
    <m/>
    <s v="x"/>
    <m/>
    <s v="x"/>
    <m/>
    <m/>
    <m/>
    <m/>
    <m/>
    <m/>
    <m/>
    <m/>
    <m/>
    <m/>
    <m/>
    <m/>
    <m/>
    <m/>
    <m/>
    <m/>
    <m/>
    <m/>
    <m/>
    <m/>
    <s v="https://www.supermap.com/en-us/case/?70_3236.html"/>
  </r>
  <r>
    <n v="99"/>
    <x v="98"/>
    <s v="Akselos"/>
    <s v="With the Akselos Digital Twin, engineers were able to assess the shiploader’s structural integrity based on its real-world operating conditions. The virtual simulation would cost effectively analyze the shiploader's structural integrity which helped the company achieve huge OpEx savings by optimizing inspection intervals and extending the life of the asset confdently."/>
    <s v="Shiploader"/>
    <s v="Single"/>
    <s v="O&amp;M"/>
    <s v="Optimizing operations, management, and processes"/>
    <s v="N/A"/>
    <x v="16"/>
    <x v="6"/>
    <s v="Switzerland"/>
    <x v="1"/>
    <n v="2"/>
    <s v="- Unlocked 20 years of structural capacity for Royal Dutch Shell"/>
    <s v="O&amp;M"/>
    <s v="x"/>
    <m/>
    <m/>
    <m/>
    <s v="x"/>
    <m/>
    <s v="x"/>
    <m/>
    <m/>
    <s v="x"/>
    <s v="x"/>
    <s v="x"/>
    <s v="x"/>
    <s v="x"/>
    <m/>
    <s v="x"/>
    <m/>
    <s v="x"/>
    <m/>
    <m/>
    <m/>
    <m/>
    <m/>
    <m/>
    <m/>
    <m/>
    <m/>
    <m/>
    <m/>
    <m/>
    <m/>
    <m/>
    <m/>
    <m/>
    <m/>
    <m/>
    <m/>
    <m/>
    <s v="https://akselos.com/wp-content/uploads/2022/10/LIFE-EXTENSION-FOR-A-SHIPLOADER-WITH-AKSELOS-DIGITAL-TWIN.pdf"/>
  </r>
  <r>
    <n v="100"/>
    <x v="99"/>
    <s v="Esri"/>
    <s v="The airport’s digital asset twin provides the opportunity to run simulations on potential operational failures throughout the entire complex. It also monitors the airport from a day to day basis to allow Airport staff to see in real-time any faults within the Airport before addressing the issue in a cost-effective manner."/>
    <s v="Airport"/>
    <s v="Single"/>
    <s v="O&amp;M"/>
    <s v="Maintenance and inspection"/>
    <s v="N/A"/>
    <x v="17"/>
    <x v="6"/>
    <s v="Netherlands"/>
    <x v="1"/>
    <n v="2"/>
    <s v="- The digital twin helps tracks more than 80,000 assets found inside and outside the airport."/>
    <s v="O&amp;M"/>
    <s v="x"/>
    <s v="x"/>
    <m/>
    <m/>
    <s v="x"/>
    <m/>
    <s v="x"/>
    <s v="x"/>
    <m/>
    <s v="x"/>
    <s v="x"/>
    <s v="x"/>
    <s v="x"/>
    <s v="x"/>
    <s v="x"/>
    <s v="x"/>
    <m/>
    <s v="x"/>
    <s v="x"/>
    <m/>
    <s v="x"/>
    <s v="x"/>
    <s v="x"/>
    <m/>
    <m/>
    <m/>
    <m/>
    <m/>
    <m/>
    <m/>
    <m/>
    <m/>
    <m/>
    <m/>
    <m/>
    <m/>
    <m/>
    <m/>
    <s v="https://www.esri.com/about/newsroom/arcuser/digital-twin-helps-airport-optimize-operations/ "/>
  </r>
  <r>
    <n v="101"/>
    <x v="100"/>
    <s v="Leica Geosystems, Bentley"/>
    <s v="The Transpennine Route Upgrade (TRU) project, involving the collaboration of Severn Partnership and Storm Geomatics, centers around the use of the Leica Pegasus:Two mobile mapping solution for surveying viaducts. This project aims to gather accurate topographical information critical for the upgrade and modification of several bridges and viaducts as part of the railway electrification between Manchester and York"/>
    <s v="Bridge"/>
    <s v="Single"/>
    <s v="O&amp;M"/>
    <s v="Optimize design and construction"/>
    <s v="N/A"/>
    <x v="19"/>
    <x v="6"/>
    <s v="United Kingdom"/>
    <x v="1"/>
    <n v="2"/>
    <s v="- Bentley’s iTwin Technology should help to save an estimated GBP 1 Million in the First Six Months_x000a_- It improves staffs accessibility to information by 40%"/>
    <s v="O&amp;M"/>
    <s v="x"/>
    <s v="x"/>
    <m/>
    <m/>
    <m/>
    <m/>
    <s v="x"/>
    <m/>
    <m/>
    <m/>
    <s v="x"/>
    <s v="x"/>
    <m/>
    <s v="x"/>
    <m/>
    <m/>
    <m/>
    <m/>
    <m/>
    <m/>
    <m/>
    <m/>
    <m/>
    <m/>
    <m/>
    <m/>
    <m/>
    <m/>
    <m/>
    <m/>
    <m/>
    <m/>
    <n v="0.4"/>
    <m/>
    <m/>
    <m/>
    <m/>
    <m/>
    <s v="https://leica-geosystems.com/case-studies/reality-capture/transpennine-route-upgrade "/>
  </r>
  <r>
    <n v="102"/>
    <x v="101"/>
    <s v="Leica Geosystems"/>
    <s v="Adopting Leica Pegasus:Two, the Digital Twin will provide Van Oord with a digital map of the Twente canals that will allow them to run simulations and make forecasts that lead to more accurate/efficient estimates on project costs."/>
    <s v="Canal"/>
    <s v="Single"/>
    <s v="D&amp;B"/>
    <s v="Planning, forecasting, predicting and simulating"/>
    <s v="N/A"/>
    <x v="16"/>
    <x v="6"/>
    <s v="Netherlands"/>
    <x v="1"/>
    <n v="2"/>
    <s v="N/A"/>
    <s v="N/A"/>
    <s v="x"/>
    <s v="x"/>
    <m/>
    <m/>
    <s v="x"/>
    <m/>
    <m/>
    <m/>
    <m/>
    <s v="x"/>
    <s v="x"/>
    <s v="x"/>
    <s v="x"/>
    <s v="x"/>
    <m/>
    <m/>
    <m/>
    <m/>
    <m/>
    <m/>
    <m/>
    <m/>
    <m/>
    <m/>
    <m/>
    <m/>
    <m/>
    <m/>
    <m/>
    <m/>
    <m/>
    <m/>
    <m/>
    <m/>
    <m/>
    <m/>
    <m/>
    <m/>
    <s v="https://leica-geosystems.com/case-studies/reality-capture/mobile-mapping-by-boat "/>
  </r>
  <r>
    <n v="103"/>
    <x v="102"/>
    <s v="Urumqi Dry Port Group"/>
    <s v="The digital twin visualization platform realizes the panoramic simulation capability for the management and decision-making of the station. It integrates the station facilities, equipment and business data to realize all-round decision-making assistance for staff on industrial operation, station operation, safety management, etc."/>
    <s v="Ports"/>
    <s v="Single"/>
    <s v="O&amp;M"/>
    <s v="Optimizing operations, management, and processes"/>
    <s v="N/A"/>
    <x v="19"/>
    <x v="6"/>
    <s v="China"/>
    <x v="0"/>
    <n v="2"/>
    <s v="- Increase production efficiency by 30%"/>
    <s v="O&amp;M"/>
    <s v="x"/>
    <s v="x"/>
    <m/>
    <s v="x"/>
    <s v="x"/>
    <m/>
    <m/>
    <m/>
    <m/>
    <s v="x"/>
    <s v="x"/>
    <m/>
    <s v="x"/>
    <m/>
    <m/>
    <m/>
    <m/>
    <m/>
    <m/>
    <m/>
    <m/>
    <m/>
    <m/>
    <m/>
    <m/>
    <m/>
    <m/>
    <n v="0.3"/>
    <m/>
    <m/>
    <m/>
    <m/>
    <m/>
    <m/>
    <m/>
    <m/>
    <m/>
    <m/>
    <s v="https://drive.google.com/drive/folders/1Gy7gBts3uZu6VygrIZ6fUTEdfkHAbV2G "/>
  </r>
  <r>
    <n v="104"/>
    <x v="103"/>
    <s v="Leica Geosystems, Getmapping "/>
    <s v="Getmapping utilizes the Leica Pegasus:2 mobile mapping to cover 11,000 km of road under 6 months to provide data on safety and give feedback on where maintenance is needed in a cost-effective manner."/>
    <s v="Roads"/>
    <s v="Multiple"/>
    <s v="O&amp;M"/>
    <s v="Maintenance and inspection"/>
    <s v="N/A"/>
    <x v="20"/>
    <x v="6"/>
    <s v="Denmark"/>
    <x v="1"/>
    <n v="3"/>
    <s v="- Covering 11,000km, could only be done within the time limit of 6 months using the help from Leica Geosystems"/>
    <s v="O&amp;M"/>
    <s v="x"/>
    <s v="x"/>
    <s v="x"/>
    <m/>
    <m/>
    <m/>
    <s v="x"/>
    <m/>
    <m/>
    <s v="x"/>
    <s v="x"/>
    <s v="x"/>
    <s v="x"/>
    <m/>
    <s v="x"/>
    <m/>
    <m/>
    <m/>
    <m/>
    <s v="x"/>
    <m/>
    <m/>
    <m/>
    <m/>
    <m/>
    <m/>
    <m/>
    <m/>
    <m/>
    <m/>
    <m/>
    <m/>
    <m/>
    <m/>
    <m/>
    <m/>
    <m/>
    <m/>
    <s v="https://leica-geosystems.com/case-studies/reality-capture/maintaining-danish-highways-driving-operational-efficiencies "/>
  </r>
  <r>
    <n v="105"/>
    <x v="104"/>
    <s v="Leica Geosystems"/>
    <s v="Auspat Land Survey Australia (Auspat) is utilizing Leica Geosystems' laser scanning technology, including the Leica Nova TS60 and Nova MS50 MultiStation, to enhance surveying solutions on the Melbourne's Metro Tunnel Project. The Leica ScanStation P40 survey-grade laser scanner is employed for structural work and design verification, providing high-quality point cloud data and visual heatmaps to identify deviations from design and improve project outcomes. This adoption of scanning technology has not only improved efficiency and accuracy for Auspat but has also led to increased demand for their scanning and drone services across various sectors, showcasing the value of advanced geospatial solutions in surveying projects."/>
    <s v="Railway"/>
    <s v="Single"/>
    <s v="O&amp;M"/>
    <s v="Maintenance and inspection"/>
    <s v="N/A"/>
    <x v="19"/>
    <x v="6"/>
    <s v="Australia"/>
    <x v="0"/>
    <n v="1"/>
    <s v="N/A"/>
    <s v="N/A"/>
    <s v="x"/>
    <m/>
    <m/>
    <s v="x"/>
    <s v="x"/>
    <m/>
    <s v="x"/>
    <m/>
    <m/>
    <s v="x"/>
    <s v="x"/>
    <m/>
    <s v="x"/>
    <m/>
    <m/>
    <m/>
    <m/>
    <m/>
    <m/>
    <m/>
    <m/>
    <m/>
    <m/>
    <m/>
    <m/>
    <m/>
    <m/>
    <m/>
    <m/>
    <m/>
    <m/>
    <m/>
    <m/>
    <m/>
    <m/>
    <m/>
    <m/>
    <m/>
    <s v="https://leica-geosystems.com/case-studies/reality-capture/laser-scanning-makes-its-mark-in-melbournes-largest-rail-project "/>
  </r>
  <r>
    <n v="106"/>
    <x v="105"/>
    <s v="Leica Geosystems"/>
    <s v="Two Ultimate Mobile Sensor Platform at Veris Australia involves enhancing the efficiency and effectiveness of mobile laser scanning (MLS) systems for large-scale spatial and survey projects. Veris have deployed the solution for projects within highly trafficked roads or freeways that are typically more challenging and time-consuming to survey using methods such as total stations, GNSS or Terrestrial Laser Scanning. The Pegasus:Two Ultimate's versatility and safety benefits have enabled Veris to deliver detailed point clouds and imagery for road and rail projects."/>
    <s v="Roads"/>
    <s v="Single"/>
    <s v="O&amp;M"/>
    <s v="Maintenance and inspection"/>
    <s v="N/A"/>
    <x v="20"/>
    <x v="6"/>
    <s v="Australia"/>
    <x v="0"/>
    <n v="1"/>
    <s v="N/A"/>
    <s v="N/A"/>
    <s v="x"/>
    <m/>
    <m/>
    <s v="x"/>
    <m/>
    <m/>
    <s v="x"/>
    <m/>
    <m/>
    <s v="x"/>
    <s v="x"/>
    <m/>
    <m/>
    <s v="x"/>
    <m/>
    <s v="x"/>
    <m/>
    <s v="x"/>
    <m/>
    <m/>
    <m/>
    <m/>
    <m/>
    <m/>
    <m/>
    <m/>
    <m/>
    <m/>
    <m/>
    <m/>
    <m/>
    <m/>
    <m/>
    <m/>
    <m/>
    <m/>
    <m/>
    <m/>
    <s v="https://leica-geosystems.com/case-studies/reality-capture/the-faster-road-to-mobile-data-capture "/>
  </r>
  <r>
    <n v="107"/>
    <x v="106"/>
    <s v="Bentley Systems"/>
    <s v="The project's goal is to restore the Stone Arch Bridge after decades using the Bentley digital twin system to map out the restoration plan virtually to avoid risk of collapsing the structure. This will allow the Collins Engineers to restore the bridge in a more effective and safe way without disrupting pedestrians as greatly if not implemented"/>
    <s v="Bridge"/>
    <s v="Single"/>
    <s v="D&amp;B"/>
    <s v="Optimize design and construction"/>
    <n v="75"/>
    <x v="20"/>
    <x v="6"/>
    <s v="United States"/>
    <x v="3"/>
    <n v="1"/>
    <s v="- Digital twin applications saved 20% in field inspection time and limited bridge closure to just four days._x000a_- The digital twin solution will reduce constructionrisks that are expected to save MnDOT 10% to 15% in costs."/>
    <s v="O&amp;M"/>
    <s v="x"/>
    <s v="x"/>
    <s v="x"/>
    <m/>
    <m/>
    <m/>
    <s v="x"/>
    <m/>
    <m/>
    <m/>
    <m/>
    <m/>
    <m/>
    <s v="x"/>
    <s v="x"/>
    <m/>
    <s v="x"/>
    <s v="x"/>
    <s v="x"/>
    <m/>
    <m/>
    <m/>
    <m/>
    <m/>
    <m/>
    <m/>
    <m/>
    <m/>
    <n v="0.2"/>
    <n v="0.13500000000000001"/>
    <m/>
    <m/>
    <m/>
    <m/>
    <m/>
    <n v="0.15"/>
    <m/>
    <m/>
    <s v="https://www.bentley.com/wp-content/uploads/2022/05/CS-Collins-Engineering-LTR-EN-LR.pdf "/>
  </r>
  <r>
    <n v="108"/>
    <x v="107"/>
    <s v="Bentley Systems"/>
    <s v="Owners and their supply chains can use iTwin Capture to quickly create 3D engineering-ready virtual replicas using drones or cameras and securely manage and share reality data to support analysis, validation, and delivery. The project gives feedback to users by gathering real-time data from sensors on the Robert St Bridge with iTwin IoT to gain operational insights and improve maintenance/inspection costs."/>
    <s v="Bridge"/>
    <s v="Single"/>
    <s v="O&amp;M"/>
    <s v="Maintenance and inspection"/>
    <s v="N/A"/>
    <x v="20"/>
    <x v="6"/>
    <s v="United States"/>
    <x v="3"/>
    <n v="3"/>
    <s v="N/A"/>
    <s v="N/A"/>
    <s v="x"/>
    <s v="x"/>
    <m/>
    <m/>
    <s v="x"/>
    <m/>
    <m/>
    <s v="x"/>
    <m/>
    <s v="x"/>
    <s v="x"/>
    <m/>
    <s v="x"/>
    <s v="x"/>
    <m/>
    <s v="x"/>
    <s v="x"/>
    <s v="x"/>
    <s v="x"/>
    <s v="x"/>
    <s v="x"/>
    <m/>
    <m/>
    <m/>
    <m/>
    <m/>
    <m/>
    <m/>
    <m/>
    <m/>
    <m/>
    <m/>
    <m/>
    <m/>
    <m/>
    <m/>
    <m/>
    <m/>
    <s v="https://www.bentley.com/software/bridge-monitoring/ "/>
  </r>
  <r>
    <n v="109"/>
    <x v="108"/>
    <s v="Bentley Systems"/>
    <s v="The city council of Denver was concerned about the safety and risks of their pedestrian Highland bridge. This project was aimed at monitoring such risk. By installing 16 sensors with accelerometers and tilt meters to monitor the bridge's vibrations in real-time with Bentley's iTwin IoT system. If the vibrations exceed a pre-determined level then the engineers would be immediately notified."/>
    <s v="Bridge"/>
    <s v="Single"/>
    <s v="O&amp;M"/>
    <s v="Monitoring and tracking"/>
    <s v="N/A"/>
    <x v="20"/>
    <x v="6"/>
    <s v="United States"/>
    <x v="3"/>
    <n v="3"/>
    <s v="N/A"/>
    <s v="N/A"/>
    <s v="x"/>
    <s v="x"/>
    <s v="x"/>
    <m/>
    <s v="x"/>
    <m/>
    <s v="x"/>
    <m/>
    <m/>
    <s v="x"/>
    <s v="x"/>
    <m/>
    <s v="x"/>
    <s v="x"/>
    <m/>
    <s v="x"/>
    <m/>
    <s v="x"/>
    <m/>
    <s v="x"/>
    <m/>
    <s v="x"/>
    <m/>
    <m/>
    <m/>
    <m/>
    <m/>
    <m/>
    <m/>
    <m/>
    <m/>
    <m/>
    <m/>
    <m/>
    <m/>
    <m/>
    <m/>
    <m/>
    <s v="https://blog.bentley.com/iot-sensor-data-used-for-bridge-monitoring/?_gl=1*1jno6we*_ga*NDUzMTA5NjQuMTY5ODMxMjM3NA..*_ga_JNS8E8ELR8*MTY5ODMxMjM3My4xLjEuMTY5ODMxMzE2OS42MC4wLjA. "/>
  </r>
  <r>
    <n v="110"/>
    <x v="109"/>
    <s v="Arup"/>
    <s v="Arup has been awarded by Adif to develop a BIM-based methodology for inventory and technical inspections of 4,000 service buildings across 12,000km of railway network, serving 1,800,000 trains in operation. Over three years, Arup will integrate leading-edge BIM technology, aligning project information with maintenance processes for comprehensive asset management that allow for the company to check on 1 system for real-time faults that require attention. This project is a pivotal step in Adif's digital twin strategy, enhancing predictive maintenance, data availability, safety, reliability, and efficiency across the rail network."/>
    <s v="Railway"/>
    <s v="Multiple"/>
    <s v="Entire"/>
    <s v="Optimize design and construction"/>
    <s v="N/A"/>
    <x v="19"/>
    <x v="6"/>
    <s v="Spain"/>
    <x v="1"/>
    <n v="1"/>
    <s v="- 4,000 service buildings_x000a_- 12,000km of railway network_x000a_- 1,800,000 trains in operation_x000a_- Estimated time to develop the BIM is 3 years_x000a_"/>
    <s v="D&amp;B"/>
    <s v="x"/>
    <s v="x"/>
    <m/>
    <m/>
    <s v="x"/>
    <m/>
    <s v="x"/>
    <m/>
    <m/>
    <m/>
    <s v="x"/>
    <m/>
    <m/>
    <s v="x"/>
    <s v="x"/>
    <m/>
    <m/>
    <m/>
    <m/>
    <m/>
    <m/>
    <m/>
    <m/>
    <m/>
    <m/>
    <m/>
    <m/>
    <m/>
    <m/>
    <m/>
    <m/>
    <m/>
    <m/>
    <m/>
    <m/>
    <m/>
    <m/>
    <m/>
    <s v="https://www.arup.com/projects/bim-adif "/>
  </r>
  <r>
    <n v="111"/>
    <x v="110"/>
    <s v="Arup"/>
    <s v="The Transpennine Route Upgrade (TRU) is a multi-billion-pound programme aimed at improving rail travel across Manchester, Stalybridge, Huddersfield, Leeds, and York. Led by the TRU West Alliance, including Network Rail, Amey with Siemens, BAM, and Arup, the programme focuses on increasing capacity, reducing journey times, and enhancing safety and comfort for passengers. With over 1,000 people employed and engaged on the project, TRU benefits communities by providing more reliable and sustainable travel options, improving social mobility, and creating career opportunities. Arup's digital approach, including tools like the Rail Signalling Visualisation Tool (RSVT), is integral to achieving safety, performance, and environmental goals while transforming rail travel in the North. The project involves virtually mapping out complex interfaces including electrification, signalling, stations, tunnels, civil structures, electrical and track improvements over 12 stations between Machester and Leeds. The tool would accurately simulate both system behavior and real-time events to minimize safety issues. The key goals of the project was to reduce design and build costs, enhance the speed of trains and train drivers through the advanced 3D model."/>
    <s v="Railway"/>
    <s v="Single"/>
    <s v="Entire"/>
    <s v="Optimize design and construction"/>
    <s v="N/A"/>
    <x v="19"/>
    <x v="6"/>
    <s v="United Kingdom"/>
    <x v="1"/>
    <n v="1"/>
    <s v="- 70 miles of track_x000a_- 65 bridges_x000a_- 6 tunnels"/>
    <s v="D&amp;B"/>
    <s v="x"/>
    <m/>
    <m/>
    <s v="x"/>
    <m/>
    <m/>
    <s v="x"/>
    <m/>
    <m/>
    <m/>
    <m/>
    <m/>
    <s v="x"/>
    <s v="x"/>
    <m/>
    <m/>
    <m/>
    <m/>
    <s v="x"/>
    <m/>
    <m/>
    <s v="x"/>
    <m/>
    <m/>
    <m/>
    <m/>
    <m/>
    <m/>
    <m/>
    <m/>
    <m/>
    <m/>
    <m/>
    <m/>
    <m/>
    <m/>
    <m/>
    <m/>
    <s v="https://www.arup.com/projects/transpennine-route-upgrade "/>
  </r>
  <r>
    <n v="112"/>
    <x v="111"/>
    <s v="Fujitsu"/>
    <s v="Joint development between Hexagon’s Safety, Infrastructure &amp; Geospatial division and Fujitsu Limited, of a digital twin of urban areas and infrastructure with a focus on roads and road networks. Allows predictive disaster management by providing advanced flood forecasting, visualization of disaster situations, and calculation of damages. It also supports the development of disaster response plans based on data coordination across various sectors. Additionally, the digital twin technology contributes to traffic safety by identifying accident-prone areas, analyzing traffic factors, and proposing solutions for accident reduction in accordance with international road safety standards."/>
    <s v="Roads"/>
    <s v="Multiple"/>
    <s v="O&amp;M"/>
    <s v="Monitoring and tracking"/>
    <s v="N/A"/>
    <x v="20"/>
    <x v="6"/>
    <s v="Japan"/>
    <x v="0"/>
    <n v="3"/>
    <s v="N/A"/>
    <s v="N/A"/>
    <s v="x"/>
    <s v="x"/>
    <m/>
    <s v="x"/>
    <s v="x"/>
    <m/>
    <s v="x"/>
    <m/>
    <m/>
    <s v="x"/>
    <s v="x"/>
    <m/>
    <m/>
    <s v="x"/>
    <m/>
    <s v="x"/>
    <s v="x"/>
    <s v="x"/>
    <s v="x"/>
    <s v="x"/>
    <m/>
    <s v="x"/>
    <m/>
    <m/>
    <m/>
    <m/>
    <m/>
    <m/>
    <m/>
    <m/>
    <m/>
    <m/>
    <m/>
    <m/>
    <m/>
    <m/>
    <m/>
    <m/>
    <s v="https://www.fujitsu.com/global/about/resources/news/press-releases/2023/0613-01.html "/>
  </r>
  <r>
    <n v="113"/>
    <x v="112"/>
    <s v="Unity"/>
    <s v="The Port of Oulu in Finland created a digital twin of its port infrastructure linked to IoT sensors and data sources to enhance operational planning, security management, and stakeholder collaboration. This digital twin optimizes the loading and unloading of goods by providing real-time observation and analysis of operations, allowing for targeted optimization and cost-effective performance. Using Aura on Unity's real-time 3D development platform, Sitowise developed a high-quality visualization of the port, incorporating extended reality (XR) applications for dynamic simulations. The interactive digital twin aids in removing bottlenecks, reducing environmental impact, enhancing security and safety, improving operational efficiency and reliability, all while reducing costs. Sitowise's expertise in smart cities, digital twins, and logistics planning contributes to providing modern digital services and competitive advantages to port stakeholders and exporting companies."/>
    <s v="Ports"/>
    <s v="Single"/>
    <s v="Entire"/>
    <s v="Full lifecycle management"/>
    <s v="N/A"/>
    <x v="16"/>
    <x v="6"/>
    <s v="Finland"/>
    <x v="1"/>
    <n v="2"/>
    <s v="- Increased efficiency of up to 15–20%"/>
    <s v="D&amp;B"/>
    <s v="x"/>
    <s v="x"/>
    <m/>
    <s v="x"/>
    <m/>
    <m/>
    <s v="x"/>
    <m/>
    <m/>
    <s v="x"/>
    <s v="x"/>
    <m/>
    <s v="x"/>
    <s v="x"/>
    <s v="x"/>
    <m/>
    <m/>
    <m/>
    <s v="x"/>
    <m/>
    <s v="x"/>
    <s v="x"/>
    <m/>
    <m/>
    <m/>
    <m/>
    <m/>
    <n v="0.17499999999999999"/>
    <m/>
    <m/>
    <m/>
    <m/>
    <m/>
    <m/>
    <m/>
    <m/>
    <m/>
    <m/>
    <s v="https://unity.com/case-study/sitowise#port-oulu_x000a_https://blog.unity.com/industry/building-smarter-cities-with-digital-twins"/>
  </r>
  <r>
    <n v="114"/>
    <x v="113"/>
    <s v="SAP"/>
    <s v="The Norwegian Public Roads Administration (NPRA) utilized digital twin technology, IoT sensors, and asset intelligence from SAP to monitor and react to critical situations in bridge maintenance. In a scenario involving the Stavå bridge, which was experiencing structural issues, the digital twin enabled real-time monitoring of bridge behavior. This allowed NPRA to detect stresses and potential structural failures early, ensuring timely reactions such as traffic management and bridge maintenance. The digital twin technology provides insights into bridge integrity, predicts potential failures, and supports proactive maintenance planning, crucial for managing aging infrastructure efficiently and ensuring road safety."/>
    <s v="Bridge"/>
    <s v="Single"/>
    <s v="O&amp;M"/>
    <s v="Maintenance and inspection"/>
    <s v="N/A"/>
    <x v="20"/>
    <x v="6"/>
    <s v="Norway"/>
    <x v="1"/>
    <n v="3"/>
    <s v="N/A"/>
    <s v="N/A"/>
    <s v="x"/>
    <s v="x"/>
    <m/>
    <m/>
    <s v="x"/>
    <m/>
    <s v="x"/>
    <m/>
    <m/>
    <s v="x"/>
    <s v="x"/>
    <s v="x"/>
    <m/>
    <s v="x"/>
    <m/>
    <s v="x"/>
    <m/>
    <m/>
    <m/>
    <s v="x"/>
    <s v="x"/>
    <m/>
    <m/>
    <m/>
    <m/>
    <m/>
    <m/>
    <m/>
    <m/>
    <m/>
    <m/>
    <m/>
    <m/>
    <m/>
    <m/>
    <m/>
    <m/>
    <m/>
    <s v="https://news.sap.com/2021/10/npra-bridge-distress-warning-iot-sensors/"/>
  </r>
  <r>
    <n v="115"/>
    <x v="114"/>
    <s v="Aurecon"/>
    <s v="Project designed to help resolve signal sighting issues for train conductors during the detailed design phase. The project would help mitigate risk and safety concerns once in operation."/>
    <s v="Railway"/>
    <s v="Single"/>
    <s v="D&amp;B"/>
    <s v="Optimize design and construction"/>
    <n v="151"/>
    <x v="19"/>
    <x v="6"/>
    <s v="Australia"/>
    <x v="0"/>
    <n v="3"/>
    <s v="Visualization of station design_x000a_Simulation of passenger flow_x000a_Analysis of accessibility improvements_x000a_Optimization of construction phasing_x000a_Real-time monitoring of project progress_x000a_Collaborative planning with stakeholders"/>
    <s v="N/A"/>
    <s v="x"/>
    <m/>
    <m/>
    <s v="x"/>
    <s v="x"/>
    <m/>
    <s v="x"/>
    <s v="x"/>
    <m/>
    <s v="x"/>
    <s v="x"/>
    <m/>
    <m/>
    <s v="x"/>
    <s v="x"/>
    <m/>
    <s v="x"/>
    <s v="x"/>
    <s v="x"/>
    <m/>
    <m/>
    <m/>
    <m/>
    <m/>
    <m/>
    <m/>
    <m/>
    <m/>
    <m/>
    <m/>
    <m/>
    <m/>
    <m/>
    <m/>
    <m/>
    <m/>
    <m/>
    <m/>
    <s v="https://www.aurecongroup.com/projects/transport/redfern-station-upgrade-nsw"/>
  </r>
  <r>
    <n v="116"/>
    <x v="115"/>
    <s v="Aurecon"/>
    <s v="Digitally representing design ideas for review. To enhance station functionality, sustainability, and customer experience through a people-centric design approach."/>
    <s v="Railway"/>
    <s v="Multiple"/>
    <s v="D&amp;B"/>
    <s v="Optimize design and construction"/>
    <s v="N/A"/>
    <x v="19"/>
    <x v="6"/>
    <s v="Australia"/>
    <x v="0"/>
    <n v="3"/>
    <s v="Real-time station monitoring and analytics_x000a_Simulation of passenger flows and station capacity_x000a_Predictive maintenance planning_x000a_Optimized energy and resource management_x000a_Responsive service adjustments based on demand_x000a_Integrated multimodal transportation planning_x000a_Intuitive visualization of station operations"/>
    <s v="N/A"/>
    <s v="x"/>
    <s v="x"/>
    <m/>
    <m/>
    <m/>
    <m/>
    <m/>
    <m/>
    <m/>
    <s v="x"/>
    <s v="x"/>
    <m/>
    <s v="x"/>
    <s v="x"/>
    <s v="x"/>
    <s v="x"/>
    <s v="x"/>
    <s v="x"/>
    <m/>
    <m/>
    <s v="x"/>
    <s v="x"/>
    <m/>
    <m/>
    <m/>
    <m/>
    <m/>
    <m/>
    <m/>
    <m/>
    <m/>
    <m/>
    <m/>
    <m/>
    <m/>
    <m/>
    <m/>
    <m/>
    <s v="https://www.aurecongroup.com/projects/transport/smart-stations"/>
  </r>
  <r>
    <n v="117"/>
    <x v="116"/>
    <s v="Aurecon"/>
    <s v="The project revolved around creating a digital twin for the ARTC train network in order to modernize asset management practices and enhance data-driven decision-making for rail infrastructure. It will also allow for staff to access sites virtually reducing risk to performing manual inspections."/>
    <s v="Railway"/>
    <s v="Multiple"/>
    <s v="O&amp;M"/>
    <s v="Maintenance and inspection"/>
    <s v="N/A"/>
    <x v="19"/>
    <x v="6"/>
    <s v="Australia"/>
    <x v="0"/>
    <n v="3"/>
    <s v="- 9,000 km of track_x000a_- More than 6,000 fewer manual inspections will be needed in danger zones performing manual clearance_x000a_- Predictive modeling of rail network performance_x000a_Optimized route planning and design_x000a_Simulation of construction phasing and logistics_x000a_Integrated monitoring of asset condition_x000a_Scenario analysis for operational resilience_x000a_Collaborative stakeholder engagement_x000a_Data-driven decision making"/>
    <s v="O&amp;M"/>
    <s v="x"/>
    <m/>
    <m/>
    <s v="x"/>
    <m/>
    <m/>
    <m/>
    <s v="x"/>
    <m/>
    <s v="x"/>
    <s v="x"/>
    <m/>
    <m/>
    <s v="x"/>
    <m/>
    <m/>
    <s v="x"/>
    <s v="x"/>
    <s v="x"/>
    <s v="x"/>
    <s v="x"/>
    <s v="x"/>
    <m/>
    <m/>
    <m/>
    <m/>
    <m/>
    <m/>
    <m/>
    <m/>
    <m/>
    <m/>
    <m/>
    <m/>
    <m/>
    <m/>
    <m/>
    <m/>
    <s v="https://www.aurecongroup.com/projects/transport/inland-rail-queensland"/>
  </r>
  <r>
    <n v="118"/>
    <x v="117"/>
    <s v="Bentley Systems"/>
    <s v="The project was to prove roadway improvements, enhacing safety and reduing crashes. AtkinsRéalis utilized iTwin to create digital twins to gain visibility, Bentley’s open modeling applications to facilitate collaborative modeling and data management, and LumenRT for visualization"/>
    <s v="Roads"/>
    <s v="Single"/>
    <s v="D&amp;B"/>
    <s v="Optimize design and construction"/>
    <s v="N/A"/>
    <x v="20"/>
    <x v="6"/>
    <s v="United States"/>
    <x v="3"/>
    <n v="2"/>
    <s v="- Saved $1.2million in costs to managing more than 1,000 file sheets, 5,500 hours in coordination time, and 97% of effort developing and publishing digital twins for review._x000a_"/>
    <s v="D&amp;B"/>
    <s v="x"/>
    <m/>
    <m/>
    <s v="x"/>
    <s v="x"/>
    <m/>
    <s v="x"/>
    <s v="x"/>
    <m/>
    <s v="x"/>
    <s v="x"/>
    <m/>
    <m/>
    <m/>
    <m/>
    <s v="x"/>
    <m/>
    <s v="x"/>
    <s v="x"/>
    <m/>
    <m/>
    <m/>
    <m/>
    <m/>
    <m/>
    <m/>
    <m/>
    <m/>
    <m/>
    <m/>
    <m/>
    <m/>
    <m/>
    <m/>
    <m/>
    <m/>
    <m/>
    <m/>
    <s v="https://www.bentley.com/events/going-digital-awards/finalists/"/>
  </r>
  <r>
    <n v="119"/>
    <x v="118"/>
    <s v="Bentley Systems"/>
    <s v="Project to remove 110 crossings by 2030 to improve community safety, reduce traffic congestion, and support sustainable transport. They selected iTwinCapture and iTwin Experience to generate a 3D digital twin of the bridge,which helped them to automatically find, quantify, and communicate concrete cracks and deterioration. "/>
    <s v="Roads"/>
    <s v="City"/>
    <s v="D&amp;B"/>
    <s v="Optimize design and construction"/>
    <n v="37400"/>
    <x v="20"/>
    <x v="6"/>
    <s v="Australia"/>
    <x v="0"/>
    <n v="2"/>
    <s v="- Helped reduce modelling time by 60%_x000a_- Save 15% resource hours during design delivery process_x000a_- Optimized material usage, reducing bridge materials by 7% and carbon footprint by 30%"/>
    <s v="D&amp;B"/>
    <s v="x"/>
    <m/>
    <m/>
    <s v="x"/>
    <s v="x"/>
    <m/>
    <s v="x"/>
    <s v="x"/>
    <m/>
    <s v="x"/>
    <s v="x"/>
    <s v="x"/>
    <s v="x"/>
    <m/>
    <m/>
    <s v="x"/>
    <m/>
    <s v="x"/>
    <m/>
    <m/>
    <m/>
    <m/>
    <m/>
    <m/>
    <m/>
    <m/>
    <n v="7.0000000000000007E-2"/>
    <n v="0.375"/>
    <m/>
    <m/>
    <m/>
    <m/>
    <m/>
    <m/>
    <m/>
    <m/>
    <n v="0.3"/>
    <m/>
    <s v="https://www.bentley.com/events/going-digital-awards/finalists/"/>
  </r>
  <r>
    <n v="120"/>
    <x v="119"/>
    <s v="Bentley Systems"/>
    <s v="The Johor Bahru–Singapore Rapid Transit System (RTS) is a cross-border rail project connecting Johor Bahru in Malaysia with Woodlands, Singapore, aimed at easing traffic congestion and providing greener transportation for around 10,000 passengers per hour. AECOM, facing challenges on this bi-national rail project, adopted a digital twin approach using Bentley’s integrated digital modeling and analysis applications. The digital twin is used to optimize planning, design, and construction by establishing a connected data environment through ProjectWise and creating a reality mesh from drone-captured images. This solution provided an accurate, holistic view of the project, ensured structural integrity, and reduced rework and drafting time by 50%."/>
    <s v="Railway"/>
    <s v="Single"/>
    <s v="D&amp;B"/>
    <s v="Optimize design and construction"/>
    <s v="N/A"/>
    <x v="19"/>
    <x v="6"/>
    <s v="Malaysia"/>
    <x v="0"/>
    <n v="2"/>
    <s v="- Saved 50% in drafting time_x000a__x000a__x000a_"/>
    <s v="D&amp;B"/>
    <s v="x"/>
    <m/>
    <m/>
    <s v="x"/>
    <s v="x"/>
    <m/>
    <s v="x"/>
    <s v="x"/>
    <m/>
    <s v="x"/>
    <s v="x"/>
    <m/>
    <s v="x"/>
    <m/>
    <s v="x"/>
    <s v="x"/>
    <m/>
    <s v="x"/>
    <m/>
    <m/>
    <m/>
    <m/>
    <m/>
    <m/>
    <m/>
    <m/>
    <m/>
    <n v="0.5"/>
    <m/>
    <m/>
    <m/>
    <m/>
    <m/>
    <m/>
    <m/>
    <m/>
    <m/>
    <m/>
    <s v="https://www.bentley.com/events/going-digital-awards/finalists/_x000a_https://seac.tradelinkmedia.biz/publications/7/news/4918_x000a_https://de.bentley.com/wp-content/uploads/ebook-ausrailplus-en-lr.pdf"/>
  </r>
  <r>
    <n v="121"/>
    <x v="120"/>
    <s v="NI"/>
    <s v="The virtual high-speed and commuter train test project by Siemens Mobility Division utilizes a fully functional digital twin of a train to reduce testing costs and risks. This digital twin is used to simulate complete train functionality, including control, traction, and brake systems, allowing for extensive testing and validation without the need for physical trains. Developed using NI hardware, TestStand, VeriStand, and LabVIEW FPGA Module, the digital twin integrates real devices and simulated controllers, providing a realistic and detailed replica of the train's electrical and functional systems. This approach has resulted in significant cost savings, reducing testing expenses by $1 million to $8 million per project and allowing for the rapid creation and testing of new train variants."/>
    <s v="Train"/>
    <s v="Single"/>
    <s v="D&amp;B"/>
    <s v="Optimize design and construction"/>
    <s v="N/A"/>
    <x v="19"/>
    <x v="6"/>
    <s v="Germany"/>
    <x v="1"/>
    <n v="3"/>
    <s v="- Reduced costs by $1million - $8 million per project_x000a_- The system lead to a 100X cost reduction compared to an iron train_x000a_- The system lets them create a new train variant and start testing in less than two hours"/>
    <s v="D&amp;B"/>
    <s v="x"/>
    <s v="x"/>
    <m/>
    <m/>
    <m/>
    <s v="x"/>
    <s v="x"/>
    <m/>
    <m/>
    <s v="x"/>
    <s v="x"/>
    <m/>
    <m/>
    <m/>
    <s v="x"/>
    <m/>
    <m/>
    <m/>
    <m/>
    <s v="x"/>
    <m/>
    <m/>
    <m/>
    <m/>
    <m/>
    <m/>
    <m/>
    <m/>
    <m/>
    <m/>
    <m/>
    <m/>
    <m/>
    <m/>
    <m/>
    <m/>
    <m/>
    <m/>
    <s v="https://www.ni.com/en/innovations/case-studies/19/reducing-risk-and-cost-with-virtual-high-speed-and-commuter-train-test.html"/>
  </r>
  <r>
    <n v="122"/>
    <x v="121"/>
    <s v="AlmavivA S.p.A."/>
    <s v="AlmavivA is helping Italy's national train system modernize by developing a digital twin that leverages cloud computing, IoT, AI, and other data technologies to improve service and safety. This digital twin models over 10,000 miles of track and infrastructure, using sensors, cameras, GPS, and advanced learning algorithms to create an interactive 3D replica of the railway system. It enables predictive maintenance, optimizes operations, and allows remote visualization and management of railway assets. Key technologies used include Nutanix software, ArcGIS for 3D visualization, Oracle DB, Linux and Windows application servers, and Nutanix Files for data management."/>
    <s v="Railway"/>
    <s v="City"/>
    <s v="O&amp;M"/>
    <s v="Maintenance and inspection"/>
    <s v="N/A"/>
    <x v="19"/>
    <x v="6"/>
    <s v="Italy"/>
    <x v="1"/>
    <n v="3"/>
    <s v="N/A"/>
    <s v="N/A"/>
    <s v="x"/>
    <s v="x"/>
    <m/>
    <m/>
    <m/>
    <m/>
    <s v="x"/>
    <m/>
    <m/>
    <s v="x"/>
    <s v="x"/>
    <m/>
    <m/>
    <s v="x"/>
    <s v="x"/>
    <s v="x"/>
    <m/>
    <m/>
    <s v="x"/>
    <s v="x"/>
    <m/>
    <m/>
    <m/>
    <m/>
    <m/>
    <m/>
    <m/>
    <m/>
    <m/>
    <m/>
    <m/>
    <m/>
    <m/>
    <m/>
    <m/>
    <m/>
    <m/>
    <m/>
    <s v="https://www.nutanix.com/theforecastbynutanix/industry/how-digital-twin-technology-is-helping-build-a-smart-railway-system-in-italy"/>
  </r>
  <r>
    <n v="123"/>
    <x v="122"/>
    <s v="Cohesive"/>
    <s v="The HS2 project, the largest infrastructure project in Europe, involves creating a &quot;digital twin&quot; of the new high-speed railway. This digital twin is a realistic digital replica of the HS2 network, assets, and rolling stock, allowing for comprehensive testing and simulation of all aspects of the railway before physical implementation. The digital twin helps minimize risks by enabling virtual scenario planning, optimizing design and maintenance, and ensuring data integrity across the project. It uses advanced technologies such as sensors, machine learning, and Building Information Modelling (BIM) to integrate massive data sets for real-time and predictive analysis. This approach aims to enhance productivity, reduce costs, and improve overall operational efficiency and safety._x000a__x000a_D&amp;B: Virtual railway aggregating information through 2D/3D visualization during design and construction for easy information management._x000a__x000a_O&amp;M: Sensor data from railway transmitted via 5G to control center with a 3D digital replica of the HS2 rail line. VR tech used for virtual maintenance and observation of the data before sending out physical teams."/>
    <s v="Railway"/>
    <s v="City"/>
    <s v="Entire"/>
    <s v="Full lifecycle management"/>
    <s v="N/A"/>
    <x v="19"/>
    <x v="6"/>
    <s v="United Kingdom"/>
    <x v="1"/>
    <n v="3"/>
    <s v="- 30% time saved in planning_x000a_- 20% time saved in design_x000a_- 3M pounds in cost saved"/>
    <s v="D&amp;B"/>
    <s v="x"/>
    <s v="x"/>
    <s v="x"/>
    <s v="x"/>
    <m/>
    <m/>
    <m/>
    <m/>
    <m/>
    <s v="x"/>
    <m/>
    <m/>
    <s v="x"/>
    <s v="x"/>
    <s v="x"/>
    <m/>
    <m/>
    <m/>
    <s v="x"/>
    <s v="x"/>
    <s v="x"/>
    <m/>
    <m/>
    <m/>
    <m/>
    <m/>
    <m/>
    <n v="0.25"/>
    <m/>
    <m/>
    <m/>
    <m/>
    <m/>
    <m/>
    <m/>
    <m/>
    <m/>
    <m/>
    <s v="https://assets.hs2.org.uk/wp-content/uploads/2022/09/Digital-Twin-A-Vision-for-HS2-August-2022-web-version.pdf_x000a__x000a_HS2 metaverse will let engineers put on a virtual reality headset to fix faults | Daily Mail Online"/>
  </r>
  <r>
    <n v="124"/>
    <x v="123"/>
    <s v="Bentley Systems"/>
    <s v="Mass Rapid Transit Corporation (MRT Corp) in Malaysia began implementing digital twins for their transit projects. The digital twin was used for the Sungai Buloh-Serdang-Putrajaya (SSP) Line, improving time and cost certainty through multidiscipline BIM workflows. This digital twin helps create and visualize digital assets, check their status, perform analyses, and optimize performance. Technologies used include Bentley's AssetWise and iModels, enabling comprehensive asset data management and compliance with UK Level 2 BIM maturity standards. The digital twin enhances asset information management, improving data quality and decision-making, ultimately reducing the whole life cost of the railway."/>
    <s v="Railway"/>
    <s v="Single"/>
    <s v="Entire"/>
    <s v="Full lifecycle management"/>
    <s v="N/A"/>
    <x v="19"/>
    <x v="6"/>
    <s v="Malaysia"/>
    <x v="0"/>
    <n v="2"/>
    <s v="N/A"/>
    <s v="N/A"/>
    <s v="x"/>
    <s v="x"/>
    <m/>
    <m/>
    <s v="x"/>
    <m/>
    <s v="x"/>
    <m/>
    <m/>
    <s v="x"/>
    <s v="x"/>
    <m/>
    <s v="x"/>
    <m/>
    <s v="x"/>
    <m/>
    <m/>
    <m/>
    <m/>
    <m/>
    <m/>
    <m/>
    <s v="x"/>
    <m/>
    <m/>
    <m/>
    <m/>
    <m/>
    <m/>
    <m/>
    <m/>
    <m/>
    <m/>
    <m/>
    <m/>
    <m/>
    <m/>
    <m/>
    <s v="Digital Twins Help MRT Corp Spearhead the Future of Construction in Malaysia - Emirates Projects (tpg.media)"/>
  </r>
  <r>
    <n v="125"/>
    <x v="124"/>
    <s v="Bentley Systems"/>
    <s v="The Maharashtra Metro Rail Corporation Ltd's Nagpur Metro project implemented a digital twin to eliminate information loss over the project's lifecycle, potentially saving $222 million over 25 years. The digital twin integrates a 23-digit asset code system linking 3D models from Bentley BIM tools with SAP financial management to track assets from design to maintenance. It is used for optimizing asset management by recording and accessing the location of each asset, leveraging British PAS 1192 guidelines and QR codes for tracking versions of drawings. Technologies used include Bentley’s BIM tools, iModels, and geospatially-enabled products for geocoordination. This approach is expected to significantly reduce operating costs, manpower requirements, and increase asset reliability and availability."/>
    <s v="Railway"/>
    <s v="Multiple"/>
    <s v="Entire"/>
    <s v="Full lifecycle management"/>
    <s v="N/A"/>
    <x v="19"/>
    <x v="6"/>
    <s v="India"/>
    <x v="0"/>
    <n v="2"/>
    <s v="- $400k savings from data loss_x000a_- $222M during operations over 25 years_x000a_- increase reliability and availability of trains by 15%_x000a_- Reduce manpower requirement by 20%"/>
    <s v="O&amp;M"/>
    <s v="x"/>
    <s v="x"/>
    <m/>
    <s v="x"/>
    <m/>
    <m/>
    <s v="x"/>
    <m/>
    <m/>
    <m/>
    <s v="x"/>
    <s v="x"/>
    <m/>
    <s v="x"/>
    <s v="x"/>
    <m/>
    <m/>
    <s v="x"/>
    <m/>
    <m/>
    <m/>
    <m/>
    <m/>
    <m/>
    <m/>
    <m/>
    <m/>
    <n v="0.2"/>
    <m/>
    <m/>
    <n v="0.15"/>
    <m/>
    <m/>
    <m/>
    <m/>
    <m/>
    <m/>
    <m/>
    <s v="3D BIM + geospatial full lifecycle metro rail project aims at eliminating data loss (geospatialworld.net)"/>
  </r>
  <r>
    <n v="126"/>
    <x v="125"/>
    <s v="Anylogic"/>
    <s v="Alstom, a leader in transportation, partnered with SimPlan AG to develop a digital decision support system for train fleet maintenance management as part of the EU OPTIMISED project. The digital twin created is a virtual replica of Alstom's Pendolino train fleet operations on the West Coast Main Line in the UK, designed to optimize maintenance scheduling and resource allocation. It uses daily operational updates to accurately represent real-time system operations, enabling the identification of bottlenecks and cost-effective maintenance strategies. The digital twin was developed using AnyLogic transport simulation and planning software, employing an agent-based modeling approach to integrate data from various sources like Excel and CSV files. This tool enhances decision-making, scenario planning, and predictive maintenance, ultimately reducing unnecessary maintenance expenses and improving system efficiency."/>
    <s v="Railway"/>
    <s v="Multiple"/>
    <s v="O&amp;M"/>
    <s v="Maintenance and inspection"/>
    <s v="N/A"/>
    <x v="19"/>
    <x v="6"/>
    <s v="United Kingdom"/>
    <x v="1"/>
    <n v="3"/>
    <s v="N/A"/>
    <s v="N/A"/>
    <s v="x"/>
    <m/>
    <m/>
    <s v="x"/>
    <m/>
    <m/>
    <s v="x"/>
    <m/>
    <m/>
    <s v="x"/>
    <s v="x"/>
    <m/>
    <s v="x"/>
    <s v="x"/>
    <m/>
    <m/>
    <m/>
    <m/>
    <m/>
    <s v="x"/>
    <m/>
    <m/>
    <m/>
    <m/>
    <m/>
    <m/>
    <m/>
    <m/>
    <m/>
    <m/>
    <m/>
    <m/>
    <m/>
    <m/>
    <m/>
    <m/>
    <m/>
    <m/>
    <s v="Alstom Develops a Rail Network Digital Twin for Railway Yard Design and Predictive Fleet Maintenance – AnyLogic Simulation Software"/>
  </r>
  <r>
    <n v="127"/>
    <x v="126"/>
    <s v="Universities of Cambridge, Edinburgh, Exeter, Newcastle and Warwick are working alongside the Hartree Centre, DAFNI, Science and Technology Facilities Council, CMCL Innovations, the Joint Centre for Excellence in Environmental Intelligence and Mott MacDonald"/>
    <s v="CReDo is a pioneering climate change adaptation digital twin project that looks specifically at the impact of flooding on energy, water and telecoms networks. CReDo's digital twin platform, developed in collaboration with partners like Fathom, addresses challenges in climate change adaptation and infrastructure resilience. By leveraging Fathom's flood-risk intelligence, CReDo can model and predict the impact of climate on assets, as well as understand cascading effects of asset failure. The integration of Fathom's data into CReDo's platform enables accurate simulation and prototyping, supporting critical decision-making across sectors. Unexpectedly, the prototype aided successful funding applications and demonstrated scalability."/>
    <s v="Utility Network"/>
    <s v="Multiple"/>
    <s v="O&amp;M"/>
    <s v="Monitoring and tracking"/>
    <n v="1156"/>
    <x v="5"/>
    <x v="2"/>
    <s v="United Kingdom"/>
    <x v="1"/>
    <n v="3"/>
    <s v="N/A"/>
    <s v="N/A"/>
    <s v="x"/>
    <m/>
    <s v="x"/>
    <s v="x"/>
    <m/>
    <m/>
    <m/>
    <m/>
    <m/>
    <s v="x"/>
    <s v="x"/>
    <m/>
    <s v="x"/>
    <s v="x"/>
    <m/>
    <s v="x"/>
    <m/>
    <s v="x"/>
    <s v="x"/>
    <s v="x"/>
    <s v="x"/>
    <m/>
    <m/>
    <m/>
    <m/>
    <m/>
    <m/>
    <m/>
    <m/>
    <m/>
    <m/>
    <m/>
    <m/>
    <m/>
    <m/>
    <m/>
    <m/>
    <m/>
    <s v="https://digitaltwinhub.co.uk/case-study/building-climate-resilience-into-integrated-infrastructure-with-credo/_x000a_https://www.cdbb.cam.ac.uk/news/national-digital-twin-programme-produces-film-and-interactive-app-cop26-showcasing-role"/>
  </r>
  <r>
    <n v="128"/>
    <x v="127"/>
    <s v="Siemens and BuntPlanet"/>
    <s v="Cloud based application that detects and locates leaks in water systems, combines real time monitoring, cloud computing, AI, and simulations to analyze sensor data. For enhancing management and conservation of water resources._x000a__x000a_SIWA LeakPlus, developed by Siemens in collaboration with BuntPlanet, addresses the issue of water leakage in distribution networks by employing artificial intelligence and hydraulic simulations. It automatically detects and locates pipeline leaks, facilitating prompt repairs and reducing water wastage. Benefits include faster leak detection, reduced non-revenue water, and support for climate and energy goals. Challenges include technical complexities, user engagement, market adoption, and overcoming industry risk aversion. Lessons learned emphasize understanding customer needs, effective sales strategies, and building trust in new technologies."/>
    <s v="Water network"/>
    <s v="Multiple"/>
    <s v="O&amp;M"/>
    <s v="Maintenance and inspection"/>
    <s v="N/A"/>
    <x v="5"/>
    <x v="2"/>
    <s v="Sweden"/>
    <x v="1"/>
    <n v="3"/>
    <s v="- 10% reduction in water waste"/>
    <s v="O&amp;M"/>
    <s v="x"/>
    <s v="x"/>
    <s v="x"/>
    <s v="x"/>
    <m/>
    <m/>
    <m/>
    <m/>
    <m/>
    <s v="x"/>
    <s v="x"/>
    <m/>
    <m/>
    <s v="x"/>
    <m/>
    <s v="x"/>
    <m/>
    <s v="x"/>
    <m/>
    <s v="x"/>
    <s v="x"/>
    <s v="x"/>
    <s v="x"/>
    <m/>
    <m/>
    <m/>
    <n v="0.1"/>
    <m/>
    <m/>
    <m/>
    <m/>
    <m/>
    <m/>
    <m/>
    <m/>
    <m/>
    <m/>
    <m/>
    <s v="https://digitaltwinhub.co.uk/case-study/siemens-waters-app-siwa-leakplus/_x000a_https://www.globalwaterintel.com/sponsored-content/artificial-intelligence-helps-va-syd-to-detect-leaks-siemens"/>
  </r>
  <r>
    <n v="129"/>
    <x v="128"/>
    <s v="N/A"/>
    <s v="High-fidelity 3D virtual model of the city, enabling real-time monitoring, modeling, and simulation of urban systems for the entire Bradford City Center. The Digital Twin will be used to model air quality, flood levels, and noise pollution._x000a__x000a_Virtual Bradford, an open-source digital twin prototype developed by the University of Bradford and the City of Bradford Metropolitan District Council, serves as a high-resolution 3D representation of the city center. It aims to support urban planning, historical preservation, tourism, and environmental monitoring. The project demonstrates the value of cross-organizational collaboration and knowledge sharing in creating sustainable and interconnected smart cities. Through initiatives like Virtual Bradford, connected networks of digital twins have the potential to revolutionize urban planning, management, and disaster response, leading to more sustainable and resilient cities."/>
    <s v="City"/>
    <s v="City"/>
    <s v="D&amp;B"/>
    <s v="Planning, forecasting, predicting and simulating"/>
    <n v="643"/>
    <x v="7"/>
    <x v="2"/>
    <s v="United Kingdom"/>
    <x v="1"/>
    <n v="1"/>
    <s v="N/A"/>
    <s v="N/A"/>
    <s v="x"/>
    <s v="x"/>
    <m/>
    <s v="x"/>
    <m/>
    <m/>
    <s v="x"/>
    <m/>
    <m/>
    <s v="x"/>
    <s v="x"/>
    <m/>
    <s v="x"/>
    <m/>
    <s v="x"/>
    <m/>
    <s v="x"/>
    <m/>
    <m/>
    <s v="x"/>
    <s v="x"/>
    <m/>
    <s v="x"/>
    <m/>
    <m/>
    <m/>
    <m/>
    <m/>
    <m/>
    <m/>
    <m/>
    <m/>
    <m/>
    <m/>
    <m/>
    <m/>
    <m/>
    <m/>
    <s v="https://www.local.gov.uk/case-studies/bradford-district-council-digital-twin_x000a_https://digitaltwinhub.co.uk/case-study/virtual-bradford/"/>
  </r>
  <r>
    <n v="130"/>
    <x v="129"/>
    <s v="Unreal, IMERZA"/>
    <s v="Involves a extended reality based DT - a large, sophisticated 3D-printed scale model integrated with projection mapping and real-time technology. For real estate marketing, urban planning, and design revie, etc."/>
    <s v="City"/>
    <s v="City"/>
    <s v="D&amp;B"/>
    <s v="Optimize design and construction"/>
    <s v="N/A"/>
    <x v="7"/>
    <x v="2"/>
    <s v="United States"/>
    <x v="3"/>
    <n v="2"/>
    <s v="N/A"/>
    <s v="N/A"/>
    <m/>
    <m/>
    <s v="x"/>
    <s v="x"/>
    <s v="x"/>
    <m/>
    <s v="x"/>
    <m/>
    <m/>
    <m/>
    <s v="x"/>
    <m/>
    <m/>
    <s v="x"/>
    <m/>
    <m/>
    <m/>
    <s v="x"/>
    <m/>
    <m/>
    <m/>
    <m/>
    <m/>
    <m/>
    <m/>
    <m/>
    <m/>
    <m/>
    <m/>
    <m/>
    <m/>
    <m/>
    <m/>
    <m/>
    <m/>
    <m/>
    <m/>
    <m/>
    <s v="https://www.unrealengine.com/en-US/spotlights/transforming-real-estate-visualization-with-an-xr-based-digital-twin-of-tampa_x000a_https://digitaltwinhub.co.uk/case-study/transforming-real-estate-visualization-with-an-xr-based-digital-twin-of-tampa/"/>
  </r>
  <r>
    <n v="131"/>
    <x v="130"/>
    <s v="Sensat"/>
    <s v="Digital replica that consolidates past and present data (2D/3D site data), facilitating options appraisal, feasibility reporting, community impact assessment, and risk evaluations for comprehensive site understanding during planning."/>
    <s v="City"/>
    <s v="City"/>
    <s v="D&amp;B"/>
    <s v="Optimize design and construction"/>
    <s v="N/A"/>
    <x v="3"/>
    <x v="2"/>
    <s v="United Kingdom"/>
    <x v="1"/>
    <n v="2"/>
    <s v="- underlying project cost is $5bn_x000a_- savings of $126k"/>
    <s v="D&amp;B"/>
    <s v="x"/>
    <s v="x"/>
    <m/>
    <s v="x"/>
    <m/>
    <m/>
    <m/>
    <s v="x"/>
    <m/>
    <s v="x"/>
    <s v="x"/>
    <m/>
    <s v="x"/>
    <s v="x"/>
    <m/>
    <m/>
    <m/>
    <m/>
    <s v="x"/>
    <m/>
    <s v="x"/>
    <m/>
    <m/>
    <m/>
    <m/>
    <m/>
    <m/>
    <m/>
    <m/>
    <m/>
    <m/>
    <m/>
    <m/>
    <m/>
    <m/>
    <m/>
    <m/>
    <m/>
    <s v="https://www.sensat.co/case-studies/british-land-canada-water#cta_x000a_https://digitaltwinhub.co.uk/case-study/canada-water-masterplan/"/>
  </r>
  <r>
    <n v="132"/>
    <x v="131"/>
    <s v="Siradel (Engie)"/>
    <s v="3D digital twin of the entire Monaco Principality's territory, aggregating and managing all relevant city data under one collaborative platform. Delivers advanced computation and 3D visualization, enabling evaluation and simulation of future transformation impacts on city indicators and sustainability (urban wellbeing, construction planning, environment). To support urban planning, infrastructure management, and other governmental functions."/>
    <s v="City"/>
    <s v="City"/>
    <s v="Entire"/>
    <s v="Full lifecycle management"/>
    <s v="N/A"/>
    <x v="7"/>
    <x v="2"/>
    <s v="Monaco"/>
    <x v="1"/>
    <n v="2"/>
    <s v="N/A"/>
    <s v="N/A"/>
    <s v="x"/>
    <m/>
    <m/>
    <s v="x"/>
    <s v="x"/>
    <m/>
    <m/>
    <m/>
    <m/>
    <m/>
    <m/>
    <m/>
    <s v="x"/>
    <s v="x"/>
    <m/>
    <m/>
    <m/>
    <s v="x"/>
    <m/>
    <s v="x"/>
    <m/>
    <m/>
    <m/>
    <m/>
    <m/>
    <m/>
    <m/>
    <m/>
    <m/>
    <m/>
    <m/>
    <m/>
    <m/>
    <m/>
    <m/>
    <m/>
    <m/>
    <m/>
    <s v="https://www.siradel.com/principality-of-monaco-a-unique-digital-twin-and-digital-services-platform-at-the-service-of-the-territory-transformation/_x000a_https://digitaltwinhub.co.uk/case-study/principality-of-monaco-a-unique-digital-twin-and-digital-services-platform-at-the-service-of-the-territory-transformation/"/>
  </r>
  <r>
    <n v="133"/>
    <x v="132"/>
    <s v="Tekuchi"/>
    <s v="Highly detailed photorealistic Digital Twin of Central London with a cohesive 3d model of London and other cities, upon which simulation and visualisation tools are built."/>
    <s v="City"/>
    <s v="City"/>
    <s v="O&amp;M"/>
    <s v="Optimize design and construction"/>
    <s v="N/A"/>
    <x v="3"/>
    <x v="2"/>
    <s v="United Kingdom"/>
    <x v="1"/>
    <n v="2"/>
    <s v="N/A"/>
    <s v="N/A"/>
    <s v="x"/>
    <m/>
    <m/>
    <s v="x"/>
    <m/>
    <m/>
    <s v="x"/>
    <m/>
    <m/>
    <s v="x"/>
    <m/>
    <m/>
    <s v="x"/>
    <m/>
    <s v="x"/>
    <m/>
    <m/>
    <m/>
    <m/>
    <m/>
    <s v="x"/>
    <m/>
    <m/>
    <m/>
    <m/>
    <m/>
    <m/>
    <m/>
    <m/>
    <m/>
    <m/>
    <m/>
    <m/>
    <m/>
    <m/>
    <m/>
    <m/>
    <m/>
    <s v="https://digitaltwinhub.co.uk/case-study/london-digital-twin/_x000a_https://www.youtube.com/watch?v=P9-AYioW1_0"/>
  </r>
  <r>
    <n v="134"/>
    <x v="133"/>
    <s v="Mott MacDonald"/>
    <s v="Platform visualization with models of water network to view and analyze network status and predict data through consolidation of existing and future models._x000a__x000a_The Watercare Digital Twin enabled Watercare to achieve a 400% return on investment over a two-year period. By consolidating 15 water models and 16 wastewater models, the digital twin provided insights into past, present, and future network service status, empowering informed decision-making. Automated model importers captured results from over 200 scenarios across four modeling software packages, while historical flow and rain gauge data enhanced the visualization of actual conditions. Integration with Watercare's geographical information database facilitated real-time access to critical network condition layers. The solution, developed in close partnership with Watercare, proved to be a core feature in client operations, offering benefits such as upskilling, quicker query resolution, and greater accuracy in determining network capacity."/>
    <s v="Water network"/>
    <s v="Multiple"/>
    <s v="O&amp;M"/>
    <s v="Planning, forecasting, predicting and simulating"/>
    <s v="N/A"/>
    <x v="16"/>
    <x v="2"/>
    <s v="New Zealand"/>
    <x v="0"/>
    <n v="2"/>
    <s v="- 400% ROI over 2 years"/>
    <s v="O&amp;M"/>
    <s v="x"/>
    <m/>
    <m/>
    <m/>
    <s v="x"/>
    <m/>
    <m/>
    <m/>
    <m/>
    <s v="x"/>
    <s v="x"/>
    <m/>
    <m/>
    <s v="x"/>
    <s v="x"/>
    <m/>
    <m/>
    <m/>
    <m/>
    <m/>
    <m/>
    <m/>
    <m/>
    <m/>
    <m/>
    <m/>
    <m/>
    <m/>
    <m/>
    <m/>
    <m/>
    <m/>
    <m/>
    <m/>
    <m/>
    <m/>
    <m/>
    <m/>
    <s v="https://digitaltwinhub.co.uk/case-study/watercare-analyse-past-present-and-future-network/_x000a_https://www.mottmac.com/digital/article/65349/watercare-digital-twin"/>
  </r>
  <r>
    <n v="135"/>
    <x v="134"/>
    <s v="Mott MacDonald"/>
    <s v="The digital twin aimed to streamline the asset commissioning process. By adopting a digital twin approach, they sought to gain certainty during commissioning, mitigate risks, and shorten the program duration. Using their digital solutions platform, Moata, integrated with industry-leading wastewater simulation software Biowin, they created a real-time model to provide insights into plant operation. This approach allowed for predictive and virtual simulations of operating conditions, optimizing performance, reducing energy use, and cutting chemical consumption. Ultimately, the digital twin enabled a shift from reactive to proactive decision-making, marking a significant advancement in asset management practices. "/>
    <s v="Water treatment facilities"/>
    <s v="Single"/>
    <s v="O&amp;M"/>
    <s v="Optimizing operations, management, and processes"/>
    <s v="N/A"/>
    <x v="16"/>
    <x v="2"/>
    <s v="United Kingdom"/>
    <x v="1"/>
    <n v="3"/>
    <s v="N/A"/>
    <s v="N/A"/>
    <s v="x"/>
    <m/>
    <m/>
    <s v="x"/>
    <s v="x"/>
    <m/>
    <s v="x"/>
    <m/>
    <m/>
    <s v="x"/>
    <s v="x"/>
    <s v="x"/>
    <s v="x"/>
    <s v="x"/>
    <s v="x"/>
    <m/>
    <m/>
    <s v="x"/>
    <m/>
    <s v="x"/>
    <m/>
    <m/>
    <m/>
    <m/>
    <m/>
    <m/>
    <m/>
    <m/>
    <m/>
    <m/>
    <m/>
    <m/>
    <m/>
    <m/>
    <m/>
    <m/>
    <m/>
    <m/>
    <s v="https://digitaltwinhub.co.uk/case-study/five-fords-treatment-plant-transforming-commissioning-with-digital-twins/_x000a_https://www.mottmac.com/digital/article/65348/transforming-commissioning-with-digital-twins"/>
  </r>
  <r>
    <n v="136"/>
    <x v="135"/>
    <s v="DASSAULT SYSTÈMES"/>
    <s v="The digital twin solution provided by Dassault Systèmes, called Virtual Singapore, enables the visualization of Singapore's urban environment in 3D. By integrating images and data from various public agencies, along with legacy and real-time data, Virtual Singapore allows users to plan and visualize city development and evolution. 3D digital replica of Singapore built on topographical  and realtime data, used by the country for simulations and virtual tests of new urban planning solutions.  This tool supports Singapore's Smart Nation initiative by facilitating comprehensive urban planning, from emergency evacuation to enhancing urban living experiences. Helps develops solutions for optimizing logistics, governance, and operations in areas such as environmental management, disaster response, infrastructure, homeland security, and community services."/>
    <s v="City"/>
    <s v="City"/>
    <s v="Entire"/>
    <s v="Planning, forecasting, predicting and simulating"/>
    <n v="73000"/>
    <x v="7"/>
    <x v="2"/>
    <s v="Singapore"/>
    <x v="0"/>
    <n v="3"/>
    <s v="N/A"/>
    <s v="N/A"/>
    <s v="x"/>
    <s v="x"/>
    <m/>
    <m/>
    <s v="x"/>
    <m/>
    <s v="x"/>
    <m/>
    <m/>
    <s v="x"/>
    <s v="x"/>
    <m/>
    <m/>
    <s v="x"/>
    <m/>
    <m/>
    <m/>
    <m/>
    <m/>
    <s v="x"/>
    <s v="x"/>
    <m/>
    <m/>
    <m/>
    <m/>
    <m/>
    <m/>
    <m/>
    <m/>
    <m/>
    <m/>
    <m/>
    <m/>
    <m/>
    <m/>
    <m/>
    <m/>
    <m/>
    <s v="https://digitaltwinhub.co.uk/case-study/digital-twin-singapore-smart-city/_x000a_https://www.3ds.com/insights/customer-stories/virtual-singapore"/>
  </r>
  <r>
    <n v="137"/>
    <x v="136"/>
    <s v="DASSAULT SYSTÈMES"/>
    <s v="3D digital model of the city through systemic modelling and different data sources in a single, constantly updated referential. With this accurate and reliable virtual equivalent of the real city, officials, residents, businesses, development partners, service providers and others can simulate, virtually experience and visualize in a holistic view the city’s evolution, and collaborate on sustainable urban solutions that will tackle new societal and urban challenges"/>
    <s v="City"/>
    <s v="City"/>
    <s v="O&amp;M"/>
    <s v="Planning, forecasting, predicting and simulating"/>
    <n v="3300"/>
    <x v="7"/>
    <x v="2"/>
    <s v="France"/>
    <x v="1"/>
    <n v="2"/>
    <s v="N/A"/>
    <s v="N/A"/>
    <s v="x"/>
    <s v="x"/>
    <m/>
    <s v="x"/>
    <s v="x"/>
    <m/>
    <s v="x"/>
    <m/>
    <m/>
    <s v="x"/>
    <s v="x"/>
    <m/>
    <s v="x"/>
    <s v="x"/>
    <s v="x"/>
    <s v="x"/>
    <m/>
    <s v="x"/>
    <s v="x"/>
    <m/>
    <s v="x"/>
    <m/>
    <m/>
    <m/>
    <m/>
    <m/>
    <m/>
    <m/>
    <m/>
    <m/>
    <m/>
    <m/>
    <m/>
    <m/>
    <m/>
    <m/>
    <m/>
    <m/>
    <s v="https://digitaltwinhub.co.uk/case-study/digital-twin-of-rennes-metropole-sustainable-urban-development/_x000a_https://www.ecocites.logement.gouv.fr/IMG/pdf/ecocite_fiches_top_10_2019_rennes_metropole_pia_bat_en.pdf "/>
  </r>
  <r>
    <n v="138"/>
    <x v="137"/>
    <s v="N/A"/>
    <s v="Visualizing data of Cambridge city (satellite, GIS, environmental, etc.) on a singlular platform to address challenges in local policymaking by providing a digital twin platform that supports strategic planning, data integration, and stakeholder engagement for sustainable urban development._x000a__x000a_The Cambridge City-scale Digital Twin (CDT) project addresses various challenges in local policymaking by adopting a socio-technical perspective. It aims to break down professional/organizational silos, improve policy analysis tools, enhance stakeholder engagement, and overcome institutional and technical difficulties in data sharing. The integration of data and technology involves adopting common data standards, integrating various data sources, and selecting technology based on specific policy questions. The project employs user interfaces tailored to different user backgrounds and conducts extensive stakeholder engagement to convey model outputs. Outcomes include scenario testing, policy insights, and understanding car travel demand. Unexpected benefits include insights into data collection challenges and the need for a challenge-led approach."/>
    <s v="City"/>
    <s v="City"/>
    <s v="D&amp;B"/>
    <s v="Planning, forecasting, predicting and simulating"/>
    <s v="N/A"/>
    <x v="7"/>
    <x v="2"/>
    <s v="United Kingdom"/>
    <x v="1"/>
    <n v="2"/>
    <s v="N/A"/>
    <s v="N/A"/>
    <s v="x"/>
    <s v="x"/>
    <m/>
    <s v="x"/>
    <s v="x"/>
    <m/>
    <s v="x"/>
    <m/>
    <m/>
    <s v="x"/>
    <s v="x"/>
    <s v="x"/>
    <s v="x"/>
    <s v="x"/>
    <s v="x"/>
    <s v="x"/>
    <s v="x"/>
    <s v="x"/>
    <m/>
    <m/>
    <s v="x"/>
    <m/>
    <m/>
    <m/>
    <m/>
    <m/>
    <m/>
    <m/>
    <m/>
    <m/>
    <m/>
    <m/>
    <m/>
    <m/>
    <m/>
    <m/>
    <m/>
    <m/>
    <s v="https://digitaltwinhub.co.uk/case-study/city-scale-digital-twin-prototype-for-cambridge/_x000a_https://www-smartinfrastructure.eng.cam.ac.uk/projects-and-case-studies/dc2-digital-cities-change/dc2-presentations-and-case-studies/digital#:~:text=The%20Cambridge%20City%2Dscale%20Digital,disciplinary%20collaboration%20in%20policy%20decision%2D "/>
  </r>
  <r>
    <n v="139"/>
    <x v="138"/>
    <s v="N/A"/>
    <s v="The Colouring Cities Research Programme (CCRP) aims to provide comprehensive spatial data on building stocks to improve quality, efficiency, sustainability, and resilience of urban areas. It develops open-source platforms managed by academia, offering standardized microspatial data on buildings at a local and global scale. The digital twin in CCRP is used for understanding the impact of buildings on urban operations and performance, including social, cultural, economic, and environmental aspects. It integrates data from diverse sources using computational approaches, crowdsourcing, and live streaming of official datasets. Technologies used include web-based open data visualization platforms, computational algorithms for data generation, and integration of 3D static and dynamic models for digital twinning. Built to address the lack of detailed and accessible data on the building stock of UK cities, particularly at the micro-scale and enable better decision-making, particularly in relation to housing strategy, reducing wastage, optimizing local area operation, developing resilience, and promoting retrofit and reuse."/>
    <s v="City"/>
    <s v="City"/>
    <s v="O&amp;M"/>
    <s v="Monitoring and tracking"/>
    <s v="N/A"/>
    <x v="7"/>
    <x v="2"/>
    <s v="United Kingdom"/>
    <x v="1"/>
    <n v="2"/>
    <s v="N/A"/>
    <s v="N/A"/>
    <s v="x"/>
    <s v="x"/>
    <m/>
    <s v="x"/>
    <m/>
    <m/>
    <s v="x"/>
    <m/>
    <m/>
    <s v="x"/>
    <s v="x"/>
    <m/>
    <m/>
    <s v="x"/>
    <m/>
    <s v="x"/>
    <s v="x"/>
    <s v="x"/>
    <m/>
    <m/>
    <s v="x"/>
    <m/>
    <m/>
    <m/>
    <m/>
    <m/>
    <m/>
    <m/>
    <m/>
    <m/>
    <m/>
    <m/>
    <m/>
    <m/>
    <m/>
    <m/>
    <m/>
    <m/>
    <s v="https://digitaltwinhub.co.uk/case-study/colouring-london/_x000a_https://www.pages.colouring.london/"/>
  </r>
  <r>
    <n v="140"/>
    <x v="139"/>
    <s v="Geospatial Commission"/>
    <s v="A single, standardized interactive digital map/data-sharing platform for the location and disposition of buried assets, such as cables, pipes, sewers, and ducts. This initiative is aimed at enhancing the safety and efficiency of ground investigation and excavation work, thereby avoiding costly damage to assets, and safeguarding personnel and the public._x000a__x000a_The National Underground Asset Register (NUAR) is a digital twin designed to streamline the sharing of data regarding buried infrastructure assets like cables and pipes. Developed collaboratively with 42 stakeholders, NUAR aims to enhance safety and efficiency in construction projects by providing a comprehensive view of buried assets. Key features include prototype development, stakeholder engagement, security measures, adherence to international standards, and a focus on public good and value creation. NUAR prioritizes security, openness, and data quality while allowing asset owners to retain control. The pilot studies demonstrate NUAR's potential benefits and feasibility for future expansion."/>
    <s v="Underground infrastructure"/>
    <s v="Multiple"/>
    <s v="O&amp;M"/>
    <s v="Planning, forecasting, predicting and simulating"/>
    <s v="N/A"/>
    <x v="5"/>
    <x v="2"/>
    <s v="United Kingdom"/>
    <x v="1"/>
    <n v="3"/>
    <s v="- 490M pounds per year of economic growth through increased efficiency, reduced damages, disruptions"/>
    <s v="O&amp;M"/>
    <s v="x"/>
    <m/>
    <m/>
    <m/>
    <s v="x"/>
    <m/>
    <s v="x"/>
    <m/>
    <m/>
    <s v="x"/>
    <s v="x"/>
    <m/>
    <m/>
    <m/>
    <m/>
    <m/>
    <m/>
    <s v="x"/>
    <s v="x"/>
    <s v="x"/>
    <s v="x"/>
    <m/>
    <m/>
    <m/>
    <m/>
    <m/>
    <m/>
    <m/>
    <m/>
    <m/>
    <m/>
    <m/>
    <m/>
    <m/>
    <m/>
    <m/>
    <m/>
    <m/>
    <s v="https://digitaltwinhub.co.uk/case-study/national-underground-asset-register-nuar-pilot-programme/_x000a_https://www.cdbb.cam.ac.uk/news/case-study-NUAR-pilot-programme"/>
  </r>
  <r>
    <n v="141"/>
    <x v="140"/>
    <s v="Bentley Systems"/>
    <s v="City-scale hybrid reality mesh with asset tagging and meta/operational data integration. The West Cambridge Digital Twin demonstrates the impact of digital modelling and analysis of infrastructure performance and use on facilities management and organisational productivity._x000a__x000a_The Digital Twin concept, developed by the UK's National Digital Twin Programme, involves creating virtual replicas of physical assets and systems, continuously updated with real-world data to simulate, predict, and optimize performance. This initiative, led by the Centre for Digital Built Britain, emphasized the Gemini Principles as guiding values. Interdisciplinary research teams collaborated to develop digital twin demonstrators, integrating sensor data for real-time monitoring and analysis. Machine learning and automation were employed to manage data and detect anomalies, while web-based applications provided end-users with actionable insights. Industry collaboration facilitated technology deployment and further research. The impact of digital twins spans from automatic anomaly detection to addressing challenges like airborne infection control during the COVID-19 pandemic. "/>
    <s v="City"/>
    <s v="City"/>
    <s v="O&amp;M"/>
    <s v="Optimizing operations, management, and processes"/>
    <s v="N/A"/>
    <x v="7"/>
    <x v="2"/>
    <s v="United Kingdom"/>
    <x v="1"/>
    <n v="2"/>
    <s v="N/A"/>
    <s v="N/A"/>
    <s v="x"/>
    <s v="x"/>
    <s v="x"/>
    <m/>
    <m/>
    <m/>
    <s v="x"/>
    <m/>
    <m/>
    <m/>
    <m/>
    <s v="x"/>
    <s v="x"/>
    <m/>
    <s v="x"/>
    <s v="x"/>
    <s v="x"/>
    <s v="x"/>
    <m/>
    <m/>
    <s v="x"/>
    <m/>
    <m/>
    <m/>
    <m/>
    <m/>
    <m/>
    <m/>
    <m/>
    <m/>
    <m/>
    <m/>
    <m/>
    <m/>
    <m/>
    <m/>
    <m/>
    <m/>
    <s v="https://digitaltwinhub.co.uk/case-study/west-cambridge-digital-twin/_x000a_https://www.cdbb.cam.ac.uk/research/cambridge-living-laboratory-research-facility/west-cambridge-digital-twin-research-facility"/>
  </r>
  <r>
    <n v="142"/>
    <x v="141"/>
    <s v="High-Performance Computing Center Stuttgart (HLRS)"/>
    <s v="The development and use of an urban digital twin for the town of Herrenberg through 2D and GIS data to virtually model topography, road geometry, traffic flows, etc. for urban planning and interactive visualizations of future projects."/>
    <s v="City"/>
    <s v="City"/>
    <s v="D&amp;B"/>
    <s v="Planning, forecasting, predicting and simulating"/>
    <s v="N/A"/>
    <x v="7"/>
    <x v="2"/>
    <s v="Germany"/>
    <x v="1"/>
    <n v="2"/>
    <s v="N/A"/>
    <s v="N/A"/>
    <s v="x"/>
    <m/>
    <m/>
    <s v="x"/>
    <s v="x"/>
    <m/>
    <s v="x"/>
    <m/>
    <m/>
    <m/>
    <s v="x"/>
    <m/>
    <s v="x"/>
    <m/>
    <s v="x"/>
    <s v="x"/>
    <m/>
    <s v="x"/>
    <m/>
    <m/>
    <s v="x"/>
    <m/>
    <m/>
    <m/>
    <m/>
    <m/>
    <m/>
    <m/>
    <m/>
    <m/>
    <m/>
    <m/>
    <m/>
    <m/>
    <m/>
    <m/>
    <m/>
    <m/>
    <s v="https://www.mdpi.com/2071-1050/12/6/2307 _x000a_https://cities-today.com/how-a-small-german-town-is-using-an-advanced-digital-twin/ "/>
  </r>
  <r>
    <n v="143"/>
    <x v="142"/>
    <s v="N/A"/>
    <s v="Comprehensive spatial digital model for various urban themes. This digital twin enriches the existing spatial data infrastructure with detailed 3D spatial data and models"/>
    <s v="City"/>
    <s v="City"/>
    <s v="D&amp;B"/>
    <s v="Planning, forecasting, predicting and simulating"/>
    <s v="N/A"/>
    <x v="7"/>
    <x v="2"/>
    <s v="Switzerland"/>
    <x v="1"/>
    <n v="2"/>
    <s v="N/A"/>
    <s v="N/A"/>
    <s v="x"/>
    <m/>
    <m/>
    <s v="x"/>
    <s v="x"/>
    <m/>
    <s v="x"/>
    <s v="x"/>
    <m/>
    <s v="x"/>
    <s v="x"/>
    <m/>
    <s v="x"/>
    <s v="x"/>
    <m/>
    <s v="x"/>
    <m/>
    <m/>
    <m/>
    <m/>
    <m/>
    <m/>
    <m/>
    <m/>
    <m/>
    <m/>
    <m/>
    <m/>
    <m/>
    <m/>
    <m/>
    <m/>
    <m/>
    <m/>
    <m/>
    <m/>
    <m/>
    <m/>
    <s v="https://www.researchgate.net/publication/339039678_The_Digital_Twin_of_the_City_of_Zurich_for_Urban_Planning "/>
  </r>
  <r>
    <n v="144"/>
    <x v="143"/>
    <s v="Unity"/>
    <s v="The digital twin project utilizes Unity3D software to create a 3D model of a city that includes terrain, buildings, and infrastructure. It incorporates pedestrian mobility models, allowing for crowd simulations with various agent types, and uses smart city data from the Dublinked site to ensure accuracy. The digital twin can simulate the impact of new buildings on the skyline, evaluate green space development, and provide disaster scenario simulations like flooding. It integrates with real-time data and public feedback, creating a continuous improvement loop. Technologies involved include Unity3D, BIM models, sensors, and open data portals for accurate and evolving urban planning simulations."/>
    <s v="City"/>
    <s v="City"/>
    <s v="D&amp;B"/>
    <s v="Optimize design and construction"/>
    <s v="N/A"/>
    <x v="7"/>
    <x v="2"/>
    <s v="Ireland"/>
    <x v="1"/>
    <n v="3"/>
    <s v="N/A"/>
    <s v="N/A"/>
    <s v="x"/>
    <m/>
    <m/>
    <s v="x"/>
    <m/>
    <m/>
    <s v="x"/>
    <m/>
    <m/>
    <s v="x"/>
    <s v="x"/>
    <m/>
    <s v="x"/>
    <s v="x"/>
    <m/>
    <s v="x"/>
    <m/>
    <s v="x"/>
    <m/>
    <s v="x"/>
    <m/>
    <m/>
    <m/>
    <m/>
    <m/>
    <m/>
    <m/>
    <m/>
    <m/>
    <m/>
    <m/>
    <m/>
    <m/>
    <m/>
    <m/>
    <m/>
    <m/>
    <m/>
    <s v="https://www.researchgate.net/publication/348382801_A_digital_twin_smart_city_for_citizen_feedback "/>
  </r>
  <r>
    <n v="145"/>
    <x v="144"/>
    <s v="Bentley Systems"/>
    <s v="Digital Twin city model to use as a platform for designing, testing, applying, and servicing the lifecyle of the built environment. The twin shares 3D models as open data, and has simulation/analytic capabilities for wind, sun, and shadows."/>
    <s v="City"/>
    <s v="City"/>
    <s v="Entire"/>
    <s v="Full lifecycle management"/>
    <s v="N/A"/>
    <x v="7"/>
    <x v="2"/>
    <s v="Finland"/>
    <x v="1"/>
    <n v="3"/>
    <s v="N/A"/>
    <s v="N/A"/>
    <s v="x"/>
    <s v="x"/>
    <s v="x"/>
    <m/>
    <s v="x"/>
    <m/>
    <m/>
    <s v="x"/>
    <m/>
    <s v="x"/>
    <s v="x"/>
    <m/>
    <m/>
    <s v="x"/>
    <s v="x"/>
    <m/>
    <m/>
    <m/>
    <m/>
    <s v="x"/>
    <m/>
    <m/>
    <m/>
    <m/>
    <m/>
    <m/>
    <m/>
    <m/>
    <m/>
    <m/>
    <m/>
    <m/>
    <m/>
    <m/>
    <m/>
    <m/>
    <m/>
    <m/>
    <s v="https://www.researchgate.net/publication/354976604_Urban_development_with_dynamic_digital_twins_in_Helsinki_city_x000a_https://www.researchgate.net/publication/331742851_Smart_City_Platform_Enabling_Digital_Twin_x000a_https://www.hel.fi/static/liitteet-2019/Kaupunginkanslia/Helsinki3D_Kalasatama_Digital_Twins.pdf "/>
  </r>
  <r>
    <n v="146"/>
    <x v="145"/>
    <s v="E8ight"/>
    <s v="Simulation based digital twin platform that uses a WebGL based 3D visualization viewer to check simulation results and visualize various digital assets of physical phenomena (air, water, dust)_x000a_"/>
    <s v="Building"/>
    <s v="Single"/>
    <s v="O&amp;M"/>
    <s v="Planning, forecasting, predicting and simulating"/>
    <s v="N/A"/>
    <x v="7"/>
    <x v="2"/>
    <s v="South Korea"/>
    <x v="0"/>
    <n v="2"/>
    <s v="N/A"/>
    <s v="N/A"/>
    <s v="x"/>
    <m/>
    <m/>
    <m/>
    <s v="x"/>
    <s v="x"/>
    <s v="x"/>
    <m/>
    <m/>
    <s v="x"/>
    <s v="x"/>
    <m/>
    <s v="x"/>
    <s v="x"/>
    <m/>
    <s v="x"/>
    <m/>
    <s v="x"/>
    <m/>
    <m/>
    <m/>
    <m/>
    <m/>
    <m/>
    <m/>
    <m/>
    <m/>
    <m/>
    <m/>
    <m/>
    <m/>
    <m/>
    <m/>
    <m/>
    <m/>
    <m/>
    <m/>
    <m/>
    <s v="https://e8ight.co.kr/en/#news/1022 "/>
  </r>
  <r>
    <n v="147"/>
    <x v="146"/>
    <s v="SuperMap"/>
    <s v="Project utilizes digital twin technology and features 3D models of 60 key sites across 77sqkm. It serves as a &quot;nerve center&quot; for industrial parks, offering real-time data on air quality and environmental conditions."/>
    <s v="City"/>
    <s v="City"/>
    <s v="O&amp;M"/>
    <s v="Monitoring and tracking"/>
    <s v="N/A"/>
    <x v="7"/>
    <x v="2"/>
    <s v="China"/>
    <x v="0"/>
    <n v="2"/>
    <s v="N/A"/>
    <s v="N/A"/>
    <s v="x"/>
    <m/>
    <m/>
    <m/>
    <s v="x"/>
    <m/>
    <s v="x"/>
    <m/>
    <m/>
    <s v="x"/>
    <s v="x"/>
    <m/>
    <m/>
    <s v="x"/>
    <m/>
    <s v="x"/>
    <m/>
    <s v="x"/>
    <m/>
    <m/>
    <m/>
    <m/>
    <m/>
    <m/>
    <m/>
    <m/>
    <m/>
    <m/>
    <m/>
    <m/>
    <m/>
    <m/>
    <m/>
    <m/>
    <m/>
    <m/>
    <m/>
    <m/>
    <s v="https://www.supermap.com/en-us/case/?70_3488.html"/>
  </r>
  <r>
    <n v="148"/>
    <x v="147"/>
    <s v="Aveva"/>
    <s v="AVEVA promotes digital twin technology for water treatment plant design, emphasizing benefits like optimized operations, unified engineering, and efficient management through virtual replicas for performance intelligence and asset analytics."/>
    <s v="Water treatment facilities"/>
    <s v="Single"/>
    <s v="D&amp;B"/>
    <s v="Optimize design and construction"/>
    <s v="N/A"/>
    <x v="16"/>
    <x v="2"/>
    <s v="N/A"/>
    <x v="6"/>
    <n v="2"/>
    <s v="N/A"/>
    <s v="N/A"/>
    <s v="x"/>
    <m/>
    <m/>
    <m/>
    <s v="x"/>
    <m/>
    <s v="x"/>
    <m/>
    <m/>
    <s v="x"/>
    <s v="x"/>
    <m/>
    <s v="x"/>
    <s v="x"/>
    <m/>
    <s v="x"/>
    <s v="x"/>
    <s v="x"/>
    <s v="x"/>
    <m/>
    <m/>
    <s v="x"/>
    <m/>
    <m/>
    <m/>
    <m/>
    <m/>
    <m/>
    <m/>
    <m/>
    <m/>
    <m/>
    <m/>
    <m/>
    <m/>
    <m/>
    <m/>
    <m/>
    <s v="https://www.aveva.com/content/dam/aveva/documents/articles/Article_AVEVA_HarnessingDTWaterPlant_22-10.pdf"/>
  </r>
  <r>
    <n v="149"/>
    <x v="148"/>
    <s v="Esri"/>
    <s v="This National Digital Twin is a 3D model of the country using GIS that government officials can use for various purposes, primarily focused on addressing the challenges posed by climate change"/>
    <s v="City"/>
    <s v="City"/>
    <s v="O&amp;M"/>
    <s v="Monitoring and tracking"/>
    <s v="N/A"/>
    <x v="7"/>
    <x v="2"/>
    <s v="Grenada"/>
    <x v="3"/>
    <n v="2"/>
    <s v="N/A"/>
    <s v="N/A"/>
    <s v="x"/>
    <s v="x"/>
    <m/>
    <m/>
    <s v="x"/>
    <s v="x"/>
    <m/>
    <m/>
    <m/>
    <s v="x"/>
    <s v="x"/>
    <s v="x"/>
    <s v="x"/>
    <s v="x"/>
    <m/>
    <s v="x"/>
    <s v="x"/>
    <s v="x"/>
    <m/>
    <m/>
    <s v="x"/>
    <s v="x"/>
    <m/>
    <m/>
    <m/>
    <m/>
    <m/>
    <m/>
    <m/>
    <m/>
    <m/>
    <m/>
    <m/>
    <m/>
    <m/>
    <m/>
    <m/>
    <m/>
    <s v="https://www.esrith.com/en/blog-en/climate-change-prompts-grenada-to-create-the-first-national-digital-twin/ "/>
  </r>
  <r>
    <n v="150"/>
    <x v="149"/>
    <s v="Esri and KCI"/>
    <s v="Virtual representation of site, with integrated Lidar, subsurface utility, drone imagery, and survey data for 3D surface meshes. This project involved integrating real-time data from IoT sensors and SCADA systems into an Azure Data Lake. The digital twin, accessible via web and mobile apps, enhances asset management, allowing GCDWR staff to monitor and manage assets efficiently, improving safety and maintenance while providing insights for proactive decision-making."/>
    <s v="Water pump station"/>
    <s v="Single"/>
    <s v="O&amp;M"/>
    <s v="Maintenance and inspection"/>
    <s v="N/A"/>
    <x v="16"/>
    <x v="2"/>
    <s v="United States"/>
    <x v="3"/>
    <n v="2"/>
    <s v="N/A"/>
    <s v="N/A"/>
    <s v="x"/>
    <s v="x"/>
    <m/>
    <m/>
    <m/>
    <m/>
    <s v="x"/>
    <m/>
    <m/>
    <s v="x"/>
    <s v="x"/>
    <s v="x"/>
    <s v="x"/>
    <s v="x"/>
    <m/>
    <s v="x"/>
    <m/>
    <m/>
    <m/>
    <m/>
    <s v="x"/>
    <m/>
    <m/>
    <m/>
    <m/>
    <m/>
    <m/>
    <m/>
    <m/>
    <m/>
    <m/>
    <m/>
    <m/>
    <m/>
    <m/>
    <m/>
    <m/>
    <m/>
    <s v="https://www.esri.com/en-us/lg/industry/water/gcdwr-case-study "/>
  </r>
  <r>
    <n v="151"/>
    <x v="150"/>
    <s v="Esri"/>
    <s v="Attempts to mirror the city's functions starting with a 3D basemap of the entire city through lidar/point-cloud and GIS and allowing integration of external data sources (eg. waterworks) and use for other &quot;Digital twin-based&quot; purposes. Incheon Metropolitan City's goal to transform itself into a truly smart city"/>
    <s v="City"/>
    <s v="City"/>
    <s v="O&amp;M"/>
    <s v="Planning, forecasting, predicting and simulating"/>
    <n v="100000"/>
    <x v="7"/>
    <x v="2"/>
    <s v="South Korea"/>
    <x v="0"/>
    <n v="3"/>
    <s v="N/A"/>
    <s v="N/A"/>
    <s v="x"/>
    <m/>
    <s v="x"/>
    <s v="x"/>
    <m/>
    <m/>
    <s v="x"/>
    <m/>
    <m/>
    <s v="x"/>
    <s v="x"/>
    <s v="x"/>
    <s v="x"/>
    <s v="x"/>
    <m/>
    <s v="x"/>
    <m/>
    <m/>
    <m/>
    <s v="x"/>
    <m/>
    <s v="x"/>
    <m/>
    <m/>
    <m/>
    <m/>
    <m/>
    <m/>
    <m/>
    <m/>
    <m/>
    <m/>
    <m/>
    <m/>
    <m/>
    <m/>
    <m/>
    <m/>
    <s v="https://www.esri.com/about/newsroom/arcuser/south-korean-city-uses-a-digital-twin-to-meet-challenges/"/>
  </r>
  <r>
    <n v="152"/>
    <x v="151"/>
    <s v="Esri"/>
    <s v="Boston's Digital Twin project by BPDA aims to visualize and analyze development impacts near Boston Common, leveraging 3D GIS technology for efficient city planning. The digital twin helps city planners understand the 3D impact of developments on Boston Common, making the design review process faster and more agile. Technologies like GIS software and Esri professional services were used to develop the accurate 3D model, enabling shadow analysis and evaluation of new zoning and development impacts. The digital twin is utilized for collaborative project reviews, quantitative and qualitative analyses of shadows cast by new buildings, and visualizing impacts on various areas of the city, including important landmarks like Boston Common and Public Gardens. BPDA plans to make the smart 3D model widely accessible for various decision-making tasks and future urban planning endeavors."/>
    <s v="City"/>
    <s v="City"/>
    <s v="O&amp;M"/>
    <s v="Planning, forecasting, predicting and simulating"/>
    <s v="N/A"/>
    <x v="7"/>
    <x v="2"/>
    <s v="United States"/>
    <x v="3"/>
    <n v="2"/>
    <s v="N/A"/>
    <s v="N/A"/>
    <s v="x"/>
    <m/>
    <m/>
    <s v="x"/>
    <m/>
    <s v="x"/>
    <s v="x"/>
    <m/>
    <m/>
    <s v="x"/>
    <s v="x"/>
    <s v="x"/>
    <s v="x"/>
    <s v="x"/>
    <m/>
    <s v="x"/>
    <m/>
    <m/>
    <m/>
    <m/>
    <m/>
    <m/>
    <m/>
    <m/>
    <m/>
    <m/>
    <m/>
    <m/>
    <m/>
    <m/>
    <m/>
    <m/>
    <m/>
    <m/>
    <m/>
    <m/>
    <m/>
    <m/>
    <s v="https://www.esri.com/about/newsroom/blog/3d-gis-boston-digital-twin/"/>
  </r>
  <r>
    <n v="153"/>
    <x v="152"/>
    <s v="Esri"/>
    <s v="NASA's Langley Research Center utilized digital twin technology to map and model its entire 764-acre campus, including over 200 facilities and 40 wind tunnels. The digital twin serves various purposes, from guiding space allocation and reducing costs to enhancing safety and security. Technologies such as GIS, laser scanning, Building Information Modeling (BIM) software, and 3D modeling were used to develop the digital twin. The twin is used for tasks like space management, real property management, flood impact analysis, emergency response planning, and optimizing maintenance and operations across the center. Langley's digital twin has become a crucial tool in decision-making, facility management, and hazard mitigation, extending its impact beyond the center to other NASA facilities and partner organizations."/>
    <s v="Campus / Compound"/>
    <s v="Multiple"/>
    <s v="O&amp;M"/>
    <s v="Optimizing operations, management, and processes"/>
    <s v="N/A"/>
    <x v="4"/>
    <x v="2"/>
    <s v="United States"/>
    <x v="3"/>
    <n v="2"/>
    <s v="N/A"/>
    <s v="N/A"/>
    <s v="x"/>
    <s v="x"/>
    <m/>
    <m/>
    <s v="x"/>
    <m/>
    <m/>
    <s v="x"/>
    <m/>
    <s v="x"/>
    <s v="x"/>
    <m/>
    <m/>
    <s v="x"/>
    <m/>
    <m/>
    <s v="x"/>
    <m/>
    <s v="x"/>
    <m/>
    <m/>
    <m/>
    <m/>
    <m/>
    <m/>
    <m/>
    <m/>
    <m/>
    <m/>
    <m/>
    <m/>
    <m/>
    <m/>
    <m/>
    <m/>
    <m/>
    <m/>
    <m/>
    <s v="https://www.esri.com/about/newsroom/blog/nasa-langleys-digital-twin/"/>
  </r>
  <r>
    <n v="154"/>
    <x v="153"/>
    <s v="Leica Geosystems"/>
    <s v="Laser scanning solutions in the urban planning project for Prádena del Rincón, a small village in Spain. Scanned data creates and visualizes in 3D CAD the cartography, floor plans, elevation, in virtual models."/>
    <s v="City"/>
    <s v="City"/>
    <s v="O&amp;M"/>
    <s v="Optimize design and construction"/>
    <s v="N/A"/>
    <x v="7"/>
    <x v="2"/>
    <s v="Spain"/>
    <x v="1"/>
    <n v="2"/>
    <s v="N/A"/>
    <s v="N/A"/>
    <s v="x"/>
    <s v="x"/>
    <m/>
    <s v="x"/>
    <m/>
    <m/>
    <m/>
    <m/>
    <m/>
    <s v="x"/>
    <s v="x"/>
    <m/>
    <m/>
    <m/>
    <m/>
    <m/>
    <m/>
    <m/>
    <s v="x"/>
    <m/>
    <s v="x"/>
    <m/>
    <m/>
    <m/>
    <m/>
    <m/>
    <m/>
    <m/>
    <m/>
    <m/>
    <m/>
    <m/>
    <m/>
    <m/>
    <m/>
    <m/>
    <m/>
    <m/>
    <s v="https://leica-geosystems.com/case-studies/reality-capture/streamlining-urban-planning-with-3d-laser-scanning "/>
  </r>
  <r>
    <n v="155"/>
    <x v="154"/>
    <s v="Mott MacDonald"/>
    <s v="Safeswim, developed for Auckland Council in New Zealand, is a smart solution that predicts water quality and provides real-time information on beach water quality and forecasts for swimming sites. It combines real-time monitoring of wastewater and stormwater networks with predictive models, considering factors like rainfall, tide, wind, sunlight, and sensor data. This information is freely provided to the public online and via an app, allowing beach users to make informed decisions about swimming. Safeswim's development involved managing over 8 billion data points daily and integrating them into a large-scale, predictive digital twin. This digital twin bridges the physical and virtual worlds, enabling interaction between atmospheric conditions, the wastewater/stormwater network, and the marine environment. It was developed using Mott MacDonald's digital solutions platform Moata, which facilitates end-to-end digital twins and uses data to solve infrastructure challenges."/>
    <s v="Beach / Ocean"/>
    <s v="City"/>
    <s v="O&amp;M"/>
    <s v="Monitoring and tracking"/>
    <s v="N/A"/>
    <x v="16"/>
    <x v="2"/>
    <s v="New Zealand"/>
    <x v="0"/>
    <n v="3"/>
    <s v="N/A"/>
    <s v="N/A"/>
    <s v="x"/>
    <s v="x"/>
    <s v="x"/>
    <m/>
    <m/>
    <m/>
    <s v="x"/>
    <m/>
    <m/>
    <s v="x"/>
    <s v="x"/>
    <m/>
    <s v="x"/>
    <s v="x"/>
    <s v="x"/>
    <s v="x"/>
    <m/>
    <s v="x"/>
    <m/>
    <s v="x"/>
    <s v="x"/>
    <s v="x"/>
    <s v="x"/>
    <m/>
    <m/>
    <m/>
    <m/>
    <m/>
    <m/>
    <m/>
    <m/>
    <m/>
    <m/>
    <m/>
    <m/>
    <m/>
    <m/>
    <m/>
    <s v="https://drive.google.com/drive/folders/1KYj66o7Qo2GKuL2T4Q0-Pq7V1aVEyZT9 _x000a_https://www.mottmac.com/digital/article/65488/safeswim-takes-another-international-award _x000a_https://safeswim.org.nz/"/>
  </r>
  <r>
    <n v="156"/>
    <x v="155"/>
    <s v="Varadise Limited, ARUP, Mott MacDonald"/>
    <s v="Digital twin using over 40 digital applications (BIM design collaboration platform, 4D construction site visualization) for planning and infrastructure management, integrating BIM for development, and establishing a centralized control room for engineering management. The system emphasizes improving urban living conditions through enhanced visualization, real-time data integration, and collaborative governance."/>
    <s v="City"/>
    <s v="City"/>
    <s v="O&amp;M"/>
    <s v="Monitoring and tracking"/>
    <s v="N/A"/>
    <x v="7"/>
    <x v="2"/>
    <s v="Hong Kong"/>
    <x v="0"/>
    <n v="3"/>
    <s v="N/A"/>
    <s v="N/A"/>
    <s v="x"/>
    <s v="x"/>
    <s v="x"/>
    <m/>
    <m/>
    <m/>
    <s v="x"/>
    <m/>
    <m/>
    <s v="x"/>
    <s v="x"/>
    <m/>
    <m/>
    <m/>
    <m/>
    <m/>
    <m/>
    <m/>
    <s v="x"/>
    <s v="x"/>
    <m/>
    <m/>
    <m/>
    <m/>
    <m/>
    <m/>
    <m/>
    <m/>
    <m/>
    <m/>
    <m/>
    <m/>
    <m/>
    <m/>
    <m/>
    <m/>
    <m/>
    <m/>
    <s v="https://drive.google.com/drive/folders/1UGFgHwK0It3cdAwwR8-e8XQUIirNXTnS "/>
  </r>
  <r>
    <n v="157"/>
    <x v="156"/>
    <s v="Leica Geosystems"/>
    <s v="3DNL project, a collaborative effort between Cyclomedia and Hexagon, is the creation of a photorealistic digital twin of the entire Netherlands. This project integrates various advanced technologies and processes"/>
    <s v="City"/>
    <s v="City"/>
    <s v="D&amp;B"/>
    <s v="Planning, forecasting, predicting and simulating"/>
    <s v="N/A"/>
    <x v="7"/>
    <x v="2"/>
    <s v="Netherlands"/>
    <x v="1"/>
    <n v="2"/>
    <s v="N/A"/>
    <s v="N/A"/>
    <s v="x"/>
    <m/>
    <m/>
    <s v="x"/>
    <m/>
    <m/>
    <s v="x"/>
    <m/>
    <m/>
    <s v="x"/>
    <s v="x"/>
    <m/>
    <s v="x"/>
    <s v="x"/>
    <m/>
    <m/>
    <m/>
    <m/>
    <s v="x"/>
    <m/>
    <s v="x"/>
    <m/>
    <m/>
    <m/>
    <m/>
    <m/>
    <m/>
    <m/>
    <m/>
    <m/>
    <m/>
    <m/>
    <m/>
    <m/>
    <m/>
    <m/>
    <m/>
    <m/>
    <s v="https://leica-geosystems.com/case-studies/reality-capture/3dnl-the-netherlands-from-every-angle "/>
  </r>
  <r>
    <n v="158"/>
    <x v="157"/>
    <s v="E8ight"/>
    <s v="Particle-based simulation/digital-twin technology specifically addresses the challenges and impacts posed by natural disasters such as heavy rainfall, typhoons, landslides, and flooding. Simulated the moving dam in the Netherlands to prevent tsunamis, identifying the cause of the disaster. Can also simulate damage of landslides dur to rain pour by analyzing rainfall data, wind direction, soil quality, etc."/>
    <s v="Dam"/>
    <s v="Single"/>
    <s v="O&amp;M"/>
    <s v="Planning, forecasting, predicting and simulating"/>
    <s v="N/A"/>
    <x v="16"/>
    <x v="2"/>
    <s v="South Korea"/>
    <x v="0"/>
    <n v="3"/>
    <s v="N/A"/>
    <s v="N/A"/>
    <s v="x"/>
    <m/>
    <m/>
    <m/>
    <s v="x"/>
    <s v="x"/>
    <s v="x"/>
    <m/>
    <m/>
    <s v="x"/>
    <s v="x"/>
    <s v="x"/>
    <s v="x"/>
    <s v="x"/>
    <m/>
    <s v="x"/>
    <m/>
    <s v="x"/>
    <m/>
    <s v="x"/>
    <m/>
    <s v="x"/>
    <m/>
    <m/>
    <m/>
    <m/>
    <m/>
    <m/>
    <m/>
    <m/>
    <m/>
    <m/>
    <m/>
    <m/>
    <m/>
    <m/>
    <m/>
    <m/>
    <s v="https://e8ight.co.kr/en/#news/1534"/>
  </r>
  <r>
    <n v="159"/>
    <x v="158"/>
    <s v="AsiaInfo "/>
    <s v="Digital Twin City, network, and factory of assets in the industrial park on a centralized software that 3D models the assets and models/analyzes gathered data. Can use for management of office buildings, resource use optimization, manufacturing, security, etc."/>
    <s v="Industrial Park / Cluster"/>
    <s v="Multiple"/>
    <s v="O&amp;M"/>
    <s v="Optimizing operations, management, and processes"/>
    <s v="N/A"/>
    <x v="13"/>
    <x v="4"/>
    <s v="China"/>
    <x v="0"/>
    <n v="3"/>
    <s v="N/A"/>
    <s v="N/A"/>
    <s v="x"/>
    <s v="x"/>
    <s v="x"/>
    <m/>
    <m/>
    <m/>
    <s v="x"/>
    <m/>
    <m/>
    <s v="x"/>
    <m/>
    <m/>
    <m/>
    <m/>
    <m/>
    <m/>
    <m/>
    <m/>
    <m/>
    <s v="x"/>
    <s v="x"/>
    <m/>
    <m/>
    <m/>
    <m/>
    <m/>
    <m/>
    <m/>
    <m/>
    <m/>
    <m/>
    <m/>
    <m/>
    <m/>
    <m/>
    <m/>
    <m/>
    <m/>
    <s v="https://drive.google.com/drive/folders/1eioU0rnqc2FSiQTdl5XXgkTDrx5T-so8"/>
  </r>
  <r>
    <n v="160"/>
    <x v="159"/>
    <s v="Shenzhen Infinova Limited"/>
    <s v="Twin of the entire smart park with spatial and asset data governance and analysis combined with interactive 3D visual models of the park/buildings. Key aspects include smart property management, energy management - emission management, and efficient asset operation."/>
    <s v="Industrial Park / Cluster"/>
    <s v="Multiple"/>
    <s v="O&amp;M"/>
    <s v="Optimizing operations, management, and processes"/>
    <s v="N/A"/>
    <x v="13"/>
    <x v="4"/>
    <s v="China"/>
    <x v="0"/>
    <n v="3"/>
    <s v="- Improve reporting times by 80%_x000a_- reduce energy usage by 16%_x000a_- Reduce costs by 60% (labor)_x000a_- Improve efficiency by 50% _x000a_- Reduce peak shaving costs by 6%_x000a_- Improve energy efficiency ration by 5%_x000a_"/>
    <s v="O&amp;M"/>
    <s v="x"/>
    <s v="x"/>
    <s v="x"/>
    <m/>
    <s v="x"/>
    <m/>
    <m/>
    <m/>
    <m/>
    <s v="x"/>
    <s v="x"/>
    <s v="x"/>
    <s v="x"/>
    <s v="x"/>
    <s v="x"/>
    <m/>
    <m/>
    <s v="x"/>
    <m/>
    <s v="x"/>
    <s v="x"/>
    <m/>
    <m/>
    <m/>
    <m/>
    <m/>
    <n v="0.10500000000000001"/>
    <n v="0.65"/>
    <m/>
    <n v="0.32999999999999996"/>
    <m/>
    <m/>
    <m/>
    <m/>
    <m/>
    <m/>
    <m/>
    <m/>
    <s v="https://drive.google.com/drive/folders/1gDaM4OIJuZtXvjEmHv_1gixDyovTV5lf"/>
  </r>
  <r>
    <n v="161"/>
    <x v="160"/>
    <s v="Leica Geosystems, All4Land"/>
    <s v="Developed a 3D model of Jeonju by mapping an area of 4 square kilometers covering 20 buildings using the Leica CityMapper (Point Cloud) and All4Land HxMap technology. The intended purpose is to aid in planning and design for new buildings, address various issues such as traffic, crime, pollution, energy management, disaster management, and urban planning."/>
    <s v="City"/>
    <s v="City"/>
    <s v="O&amp;M"/>
    <s v="Planning, forecasting, predicting and simulating"/>
    <s v="N/A"/>
    <x v="7"/>
    <x v="2"/>
    <s v="South Korea"/>
    <x v="0"/>
    <n v="1"/>
    <s v="N/A"/>
    <s v="N/A"/>
    <s v="x"/>
    <s v="x"/>
    <s v="x"/>
    <s v="x"/>
    <s v="x"/>
    <m/>
    <s v="x"/>
    <m/>
    <m/>
    <s v="x"/>
    <s v="x"/>
    <s v="x"/>
    <s v="x"/>
    <s v="x"/>
    <m/>
    <m/>
    <m/>
    <s v="x"/>
    <m/>
    <s v="x"/>
    <m/>
    <m/>
    <m/>
    <m/>
    <m/>
    <m/>
    <m/>
    <m/>
    <m/>
    <m/>
    <m/>
    <m/>
    <m/>
    <m/>
    <m/>
    <m/>
    <m/>
    <m/>
    <s v="https://leica-geosystems.com/case-studies/reality-capture/south-korean-smart-cities-combine-3d-digital-models-and-gis-and-bim "/>
  </r>
  <r>
    <n v="162"/>
    <x v="161"/>
    <s v="Leica Geosystems"/>
    <s v="Generate a precise 3D model of the theatre during the construction phase using the Leica BLK360 imaging laser scanner. This ensures the accuracy and efficiency of the construction process. Several workflows were involved in the processing of data, including Autodesk's Revit, ReCap Pro &amp; MObile, and Navisworks."/>
    <s v="Building"/>
    <s v="Single"/>
    <s v="D&amp;B"/>
    <s v="Monitoring and tracking"/>
    <s v="N/A"/>
    <x v="3"/>
    <x v="2"/>
    <s v="United Kingdom"/>
    <x v="1"/>
    <n v="1"/>
    <s v="N/A"/>
    <s v="N/A"/>
    <s v="x"/>
    <s v="x"/>
    <s v="x"/>
    <m/>
    <m/>
    <m/>
    <m/>
    <m/>
    <m/>
    <s v="x"/>
    <s v="x"/>
    <s v="x"/>
    <s v="x"/>
    <s v="x"/>
    <m/>
    <s v="x"/>
    <s v="x"/>
    <s v="x"/>
    <m/>
    <s v="x"/>
    <s v="x"/>
    <m/>
    <m/>
    <m/>
    <m/>
    <m/>
    <m/>
    <m/>
    <m/>
    <m/>
    <m/>
    <m/>
    <m/>
    <m/>
    <m/>
    <m/>
    <m/>
    <m/>
    <s v="https://leica-geosystems.com/case-studies/reality-capture/gilbert-ash-constructs-mayhew-theatre "/>
  </r>
  <r>
    <n v="163"/>
    <x v="162"/>
    <s v="Bentley Systems"/>
    <s v="The implementation of a digital twin technology for automated monitoring of the dam. This involves integrating Bentley’s iTwin applications to collect and analyze real-time operational data, thereby enhancing safety and risk assessment. The focus is on automated data collection, real-time visualization, and improved decision-making regarding the dam's structural integrity and stability, particularly during adverse weather and seismic events. This initiative significantly enhances public safety and operational efficiency while reducing costs and manual data collection risks"/>
    <s v="Dam"/>
    <s v="Single"/>
    <s v="O&amp;M"/>
    <s v="Optimizing operations, management, and processes"/>
    <s v="N/A"/>
    <x v="16"/>
    <x v="2"/>
    <s v="United States"/>
    <x v="3"/>
    <n v="2"/>
    <s v="N/A"/>
    <s v="N/A"/>
    <s v="x"/>
    <m/>
    <s v="x"/>
    <m/>
    <s v="x"/>
    <m/>
    <s v="x"/>
    <m/>
    <m/>
    <s v="x"/>
    <s v="x"/>
    <s v="x"/>
    <s v="x"/>
    <s v="x"/>
    <m/>
    <s v="x"/>
    <m/>
    <s v="x"/>
    <m/>
    <s v="x"/>
    <s v="x"/>
    <s v="x"/>
    <m/>
    <m/>
    <m/>
    <m/>
    <m/>
    <m/>
    <m/>
    <m/>
    <m/>
    <m/>
    <m/>
    <m/>
    <m/>
    <m/>
    <m/>
    <m/>
    <s v="https://www.bentley.com/wp-content/uploads/case-study-new-bullards-dam-ltr-en-lr.pdf "/>
  </r>
  <r>
    <n v="164"/>
    <x v="163"/>
    <s v="Bentley Systems"/>
    <s v="The implementation of a digital twin technology, specifically OpenFlows WaterSight, to improve water quality and asset management decisions in Manaus’ São Jorge District. This technology integrates SCADA, GIS, hydraulic modeling, and customer information into a connected data environment, enabling real-time monitoring and simulation of the water supply system. The focus is on optimizing operational activities, preventing pipe bursts, and enhancing leak detection and operational workflows"/>
    <s v="Water network"/>
    <s v="Multiple"/>
    <s v="O&amp;M"/>
    <s v="Optimizing operations, management, and processes"/>
    <s v="N/A"/>
    <x v="16"/>
    <x v="2"/>
    <s v="Brazil"/>
    <x v="5"/>
    <n v="2"/>
    <s v="N/A"/>
    <s v="N/A"/>
    <s v="x"/>
    <m/>
    <s v="x"/>
    <m/>
    <s v="x"/>
    <m/>
    <s v="x"/>
    <m/>
    <m/>
    <s v="x"/>
    <s v="x"/>
    <s v="x"/>
    <s v="x"/>
    <s v="x"/>
    <m/>
    <s v="x"/>
    <m/>
    <s v="x"/>
    <s v="x"/>
    <s v="x"/>
    <s v="x"/>
    <m/>
    <m/>
    <m/>
    <m/>
    <m/>
    <m/>
    <m/>
    <m/>
    <m/>
    <m/>
    <m/>
    <m/>
    <m/>
    <m/>
    <m/>
    <m/>
    <m/>
    <s v="https://www.bentley.com/wp-content/uploads/CS-AEGEA-Manaus-LTR-EN-LR.pdf "/>
  </r>
  <r>
    <n v="165"/>
    <x v="164"/>
    <s v="Bentley Systems"/>
    <s v="DC Water implemented a Digital Twin of their water distribution system using Bentley's OpenFlows &quot;WaterSight&quot; to integrate data repositories, measure, capture, and store more data than before. This includes the use of GIS, asset data, SCADA, and hydraulic simulation tools to organize real-time data, simulate operational scenarios, and improve decision-making processes. The Digital Twin technology aims to mitigate service disruptions, reduce non-revenue water losses, and enhance customer service, thereby increasing operational and financial resilience"/>
    <s v="Water network"/>
    <s v="Multiple"/>
    <s v="O&amp;M"/>
    <s v="Optimizing operations, management, and processes"/>
    <s v="N/A"/>
    <x v="16"/>
    <x v="2"/>
    <s v="United States"/>
    <x v="3"/>
    <n v="2"/>
    <s v="N/A"/>
    <s v="N/A"/>
    <m/>
    <s v="x"/>
    <s v="x"/>
    <m/>
    <s v="x"/>
    <m/>
    <s v="x"/>
    <m/>
    <m/>
    <s v="x"/>
    <s v="x"/>
    <s v="x"/>
    <s v="x"/>
    <m/>
    <s v="x"/>
    <s v="x"/>
    <m/>
    <s v="x"/>
    <s v="x"/>
    <s v="x"/>
    <m/>
    <m/>
    <s v="x"/>
    <m/>
    <m/>
    <m/>
    <m/>
    <m/>
    <m/>
    <m/>
    <m/>
    <m/>
    <m/>
    <m/>
    <m/>
    <m/>
    <m/>
    <m/>
    <s v="https://www.bentley.com/wp-content/uploads/AR-DC-Waters-DigitalTwin-Journey-LTR-EN-LR.pdf "/>
  </r>
  <r>
    <n v="166"/>
    <x v="165"/>
    <s v="DASSAULT SYSTÈMES"/>
    <s v="3D design platform with connected data between design-construction, and simulation of construction to enhance collaboration and efficiency in the building process. The platform facilitated a unified approach to design and construction, significantly improving design efficiency, reducing construction errors, and streamlining project management."/>
    <s v="Building"/>
    <s v="Single"/>
    <s v="D&amp;B"/>
    <s v="Optimize design and construction"/>
    <s v="N/A"/>
    <x v="3"/>
    <x v="2"/>
    <s v="China"/>
    <x v="0"/>
    <n v="3"/>
    <s v="- 60% decrease in construction errors_x000a_- 30% faster in construction schedule_x000a_- 30% faster in design efficiency_x000a_"/>
    <s v="D&amp;B"/>
    <s v="x"/>
    <m/>
    <m/>
    <m/>
    <s v="x"/>
    <s v="x"/>
    <s v="x"/>
    <s v="x"/>
    <m/>
    <s v="x"/>
    <s v="x"/>
    <s v="x"/>
    <s v="x"/>
    <s v="x"/>
    <s v="x"/>
    <s v="x"/>
    <s v="x"/>
    <s v="x"/>
    <s v="x"/>
    <s v="x"/>
    <s v="x"/>
    <m/>
    <m/>
    <m/>
    <m/>
    <m/>
    <m/>
    <n v="0.3"/>
    <m/>
    <m/>
    <m/>
    <m/>
    <m/>
    <n v="0.6"/>
    <m/>
    <m/>
    <m/>
    <m/>
    <s v="CSADI utilizes smart construction | Dassault Systèmes® (3ds.com)"/>
  </r>
  <r>
    <n v="167"/>
    <x v="166"/>
    <s v="DASSAULT SYSTÈMES"/>
    <s v="Aldowa utilized the 3DEXPERIENCE platform by Dassault Systèmes to automate the design and manufacturing of almost 8,000 square meters of facade panels, using generative design tools. This approach enabled efficient, flexible design processes, meeting the stringent deadlines set for the 2024 Olympic Games in Paris. It represents a significant advancement in the use of digital tools for complex, large-scale construction projects."/>
    <s v="Railway Station"/>
    <s v="Single"/>
    <s v="D&amp;B"/>
    <s v="Optimize design and construction"/>
    <s v="N/A"/>
    <x v="19"/>
    <x v="6"/>
    <s v="Germany"/>
    <x v="1"/>
    <n v="1"/>
    <s v="N/A"/>
    <s v="N/A"/>
    <s v="x"/>
    <m/>
    <m/>
    <m/>
    <s v="x"/>
    <m/>
    <s v="x"/>
    <m/>
    <m/>
    <s v="x"/>
    <s v="x"/>
    <m/>
    <s v="x"/>
    <m/>
    <m/>
    <s v="x"/>
    <m/>
    <s v="x"/>
    <m/>
    <m/>
    <m/>
    <m/>
    <m/>
    <m/>
    <m/>
    <m/>
    <m/>
    <m/>
    <m/>
    <m/>
    <m/>
    <m/>
    <m/>
    <m/>
    <m/>
    <m/>
    <m/>
    <m/>
    <s v="Aldowa facade design | Customer Story - Dassault Systèmes (3ds.com)_x000a_https://www.linkedin.com/posts/dassaultsystemes_aldowa-activity-7095697908313776128-uMeb/"/>
  </r>
  <r>
    <n v="168"/>
    <x v="167"/>
    <s v="DASSAULT SYSTÈMES"/>
    <s v="3D data and parametric modelling platform with data analytics and centralized data management. Advanced technology for designing and implementing infrastructure projects in Japan, with a focus on erosion control weirs and check dams for landslide prevention."/>
    <s v="Dam"/>
    <s v="Single"/>
    <s v="D&amp;B"/>
    <s v="Optimize design and construction"/>
    <s v="N/A"/>
    <x v="3"/>
    <x v="2"/>
    <s v="Japan"/>
    <x v="0"/>
    <n v="2"/>
    <s v="N/A"/>
    <s v="N/A"/>
    <s v="x"/>
    <m/>
    <m/>
    <m/>
    <s v="x"/>
    <m/>
    <s v="x"/>
    <s v="x"/>
    <m/>
    <s v="x"/>
    <s v="x"/>
    <s v="x"/>
    <s v="x"/>
    <s v="x"/>
    <m/>
    <s v="x"/>
    <s v="x"/>
    <s v="x"/>
    <m/>
    <m/>
    <s v="x"/>
    <s v="x"/>
    <m/>
    <m/>
    <m/>
    <m/>
    <m/>
    <m/>
    <m/>
    <m/>
    <m/>
    <m/>
    <m/>
    <m/>
    <m/>
    <m/>
    <m/>
    <m/>
    <s v="Infrastructure design managed on 3DEXPERIENCE | Customer Story - Dassault Systèmes (3ds.com)"/>
  </r>
  <r>
    <n v="169"/>
    <x v="168"/>
    <s v="DASSAULT SYSTÈMES"/>
    <s v="Central environment 3D design platform (3DEXPERIENCE) for design and asset data consolidation throughout design to construction to centralize design as well as construction monitoring and management"/>
    <s v="Building"/>
    <s v="Single"/>
    <s v="D&amp;B"/>
    <s v="Optimize design and construction"/>
    <s v="N/A"/>
    <x v="3"/>
    <x v="2"/>
    <s v="United States"/>
    <x v="3"/>
    <n v="2"/>
    <s v="- 50% reduction in project time_x000a_"/>
    <s v="D&amp;B"/>
    <s v="x"/>
    <m/>
    <m/>
    <m/>
    <m/>
    <m/>
    <s v="x"/>
    <s v="x"/>
    <m/>
    <s v="x"/>
    <s v="x"/>
    <s v="x"/>
    <m/>
    <s v="x"/>
    <m/>
    <s v="x"/>
    <s v="x"/>
    <s v="x"/>
    <s v="x"/>
    <m/>
    <s v="x"/>
    <m/>
    <m/>
    <m/>
    <m/>
    <m/>
    <m/>
    <n v="0.5"/>
    <m/>
    <m/>
    <m/>
    <m/>
    <m/>
    <m/>
    <m/>
    <m/>
    <m/>
    <m/>
    <s v="Assembly OSM adopts post-modular approach to construction | Dassault Systèmes (3ds.com)"/>
  </r>
  <r>
    <n v="170"/>
    <x v="169"/>
    <s v="DASSAULT SYSTÈMES"/>
    <s v="Integration of virtual reality (VR) and 3D modeling for construction management, visualizing the site in real time to identify deficiencies, to simulate driving routes for truck drivers and for collaborative visual planning and review meetings, enhancing construction site safety, efficiency, and stakeholder collaboration."/>
    <s v="Construction site"/>
    <s v="Single"/>
    <s v="D&amp;B"/>
    <s v="Optimize design and construction"/>
    <s v="N/A"/>
    <x v="3"/>
    <x v="2"/>
    <s v="South Korea"/>
    <x v="0"/>
    <n v="2"/>
    <s v="- Shorten construction period by 15 days_x000a_- Decreased construction costs by 9% ($2M)"/>
    <s v="D&amp;B"/>
    <s v="x"/>
    <m/>
    <m/>
    <s v="x"/>
    <s v="x"/>
    <s v="x"/>
    <s v="x"/>
    <s v="x"/>
    <m/>
    <s v="x"/>
    <s v="x"/>
    <s v="x"/>
    <s v="x"/>
    <s v="x"/>
    <m/>
    <s v="x"/>
    <s v="x"/>
    <s v="x"/>
    <s v="x"/>
    <m/>
    <s v="x"/>
    <m/>
    <m/>
    <m/>
    <m/>
    <m/>
    <m/>
    <m/>
    <m/>
    <n v="0.09"/>
    <m/>
    <m/>
    <m/>
    <m/>
    <m/>
    <m/>
    <m/>
    <m/>
    <s v="Construction virtual twin drives success| Dassault Systèmes® (3ds.com)"/>
  </r>
  <r>
    <n v="171"/>
    <x v="170"/>
    <s v="DASSAULT SYSTÈMES"/>
    <s v="3D model with an interfaced virtual environment and a common data platform that stores all construction and design data."/>
    <s v="Construction site"/>
    <s v="Single"/>
    <s v="Entire"/>
    <s v="Full lifecycle management"/>
    <s v="N/A"/>
    <x v="3"/>
    <x v="2"/>
    <s v="France"/>
    <x v="1"/>
    <n v="3"/>
    <s v="- Improve emissions by 40%"/>
    <s v="Entire"/>
    <s v="x"/>
    <s v="x"/>
    <s v="x"/>
    <s v="x"/>
    <s v="x"/>
    <s v="x"/>
    <s v="x"/>
    <s v="x"/>
    <m/>
    <s v="x"/>
    <s v="x"/>
    <s v="x"/>
    <s v="x"/>
    <s v="x"/>
    <s v="x"/>
    <s v="x"/>
    <s v="x"/>
    <s v="x"/>
    <s v="x"/>
    <s v="x"/>
    <s v="x"/>
    <s v="x"/>
    <m/>
    <m/>
    <m/>
    <m/>
    <m/>
    <m/>
    <m/>
    <m/>
    <m/>
    <m/>
    <m/>
    <m/>
    <m/>
    <m/>
    <n v="0.4"/>
    <m/>
    <s v="Bouygues Construction | Customer Story - Dassault Systèmes (3ds.com)"/>
  </r>
  <r>
    <n v="172"/>
    <x v="171"/>
    <s v="DASSAULT SYSTÈMES"/>
    <s v="IDeCOM implemented the 3DEXPERIENCE platform on the cloud to modernize construction engineering and manage large-scale projects more effectively. The digital twin technology developed using this platform is used for predictive maintenance and enhancing design, simulation, and collaboration capabilities. The digital twin allows for the simulation of construction processes, structural analysis, and optimization, contributing to sustainable building practices. Technologies involved include Building Information Modeling (BIM), CATIA for design, SIMULIA for thermal and mechanical simulations, and DELMIA for simulating robotic behaviors in 3D printing. This implementation has enabled IDeCOM to streamline workflows, improve integration across disciplines, and support complex engineering projects globally."/>
    <s v="Construction site"/>
    <s v="Single"/>
    <s v="Entire"/>
    <s v="Full lifecycle management"/>
    <s v="N/A"/>
    <x v="3"/>
    <x v="2"/>
    <s v="Italy"/>
    <x v="1"/>
    <n v="3"/>
    <s v="N/A"/>
    <s v="N/A"/>
    <s v="x"/>
    <m/>
    <m/>
    <m/>
    <s v="x"/>
    <m/>
    <s v="x"/>
    <s v="x"/>
    <m/>
    <s v="x"/>
    <s v="x"/>
    <s v="x"/>
    <s v="x"/>
    <s v="x"/>
    <s v="x"/>
    <s v="x"/>
    <m/>
    <s v="x"/>
    <s v="x"/>
    <s v="x"/>
    <m/>
    <s v="x"/>
    <m/>
    <m/>
    <m/>
    <m/>
    <m/>
    <m/>
    <m/>
    <m/>
    <m/>
    <m/>
    <m/>
    <m/>
    <m/>
    <m/>
    <m/>
    <m/>
    <s v="IDeCOM modernizes engineering services using cloud | Dassault Systèmes (3ds.com)"/>
  </r>
  <r>
    <n v="173"/>
    <x v="172"/>
    <s v="Envirosuite"/>
    <s v="The water supply department of Hong Kong implemented Envirosuite's Plant Optimiser digital twin technology at the Tai Po Water Treatment Works to enhance operational efficiencies and reduce coagulant costs. The digital twin models the plant's coagulation, lime dosing, flocculation, and dissolved air flotation systems using historical and live data to predict and recommend optimal dosages. Technologies involved include Envirosuite's real-time data analytics and predictive modeling tools. The twin is using historical and real-time data to generate insights for predictive capabilities, facilitating informed-decision making. Envirosuite's Plant Optimiser interprets complex process data in real-time, forecasts treatment plant performance, and offers advice for maintaining compliance and enhancing efficiency. This technology helped identify a 23.3% reduction in alum use while maintaining water quality standards. The project, initiated in 2022, aims to optimize coagulant usage and improve overall plant performance. "/>
    <s v="Water treatment facilities"/>
    <s v="Single"/>
    <s v="O&amp;M"/>
    <s v="Planning, forecasting, predicting and simulating"/>
    <s v="N/A"/>
    <x v="16"/>
    <x v="2"/>
    <s v="Hong Kong"/>
    <x v="0"/>
    <n v="2"/>
    <s v="N/A"/>
    <s v="N/A"/>
    <s v="x"/>
    <s v="x"/>
    <s v="x"/>
    <s v="x"/>
    <s v="x"/>
    <s v="x"/>
    <s v="x"/>
    <s v="x"/>
    <m/>
    <s v="x"/>
    <s v="x"/>
    <s v="x"/>
    <s v="x"/>
    <s v="x"/>
    <s v="x"/>
    <s v="x"/>
    <m/>
    <m/>
    <m/>
    <s v="x"/>
    <s v="x"/>
    <m/>
    <m/>
    <m/>
    <m/>
    <m/>
    <m/>
    <m/>
    <m/>
    <m/>
    <m/>
    <m/>
    <m/>
    <m/>
    <m/>
    <m/>
    <m/>
    <m/>
    <s v="https://envirosuite.com/insights/news/managing-the-impacts-of-climate-change-using-digital-twin-solutions_x000a__x000a_https://envirosuite.com/customer-stories/a-drinking-water-treatment-plant-in-hong-kong"/>
  </r>
  <r>
    <n v="174"/>
    <x v="173"/>
    <s v="Arup"/>
    <s v="The Dutch province of Zuid-Holland appointed Arup to create a Digital Twin of the Hague City hall. The twin was used to find the most cost-effective energy transition initiatives, and optimize building occupancy rates by mapping out the layout of the building. Arup developed a 3D BIM model using 3D scanning, linking geometric data with product-and-system-specific information, sensor data and simulation data. The model is linked to the building's existing Building Management System which controls heating, cooling and centralized ventilation systems."/>
    <s v="Building"/>
    <s v="Single"/>
    <s v="O&amp;M"/>
    <s v="Optimizing operations, management, and processes"/>
    <s v="N/A"/>
    <x v="4"/>
    <x v="2"/>
    <s v="Netherlands"/>
    <x v="1"/>
    <n v="2"/>
    <s v="- 39% Energy consumption reduction_x000a_- 40% increase in building occupancy_x000a_- EUR2.4m annual cost savings_x000a_- 781,000kg of carbon emission reduction per year"/>
    <s v="O&amp;M"/>
    <s v="x"/>
    <s v="x"/>
    <s v="x"/>
    <m/>
    <m/>
    <m/>
    <s v="x"/>
    <m/>
    <m/>
    <m/>
    <s v="x"/>
    <s v="x"/>
    <m/>
    <s v="x"/>
    <s v="x"/>
    <m/>
    <m/>
    <m/>
    <m/>
    <s v="x"/>
    <m/>
    <m/>
    <m/>
    <m/>
    <m/>
    <m/>
    <n v="0.39"/>
    <n v="0.4"/>
    <m/>
    <m/>
    <m/>
    <m/>
    <m/>
    <m/>
    <m/>
    <m/>
    <m/>
    <m/>
    <s v="https://www.arup.com/projects/the-road-to-net-zero-government-hq-digital-twin-helps-turn-complex-questions-into-simple-answers_x000a_https://arup.sharepoint.com/sites/essentials-global-digital-twin/Value%20Stories/Forms/AllItems.aspx?id=%2Fsites%2Fessentials%2Dglobal%2Ddigital%2Dtwin%2FValue%20Stories%2FThe%20Hague%20City%20Hall%2Epdf&amp;parent=%2Fsites%2Fessentials%2Dglobal%2Ddigital%2Dtwin%2FValue%20Stories"/>
  </r>
  <r>
    <n v="175"/>
    <x v="174"/>
    <s v="Arup"/>
    <s v="Development of DATEN:RAUM:FREIBURG, a smart city model project in the German city of Freiburg im Breisgau. The project aims to collect data from various sources in a digital infrastructure, analyze the data, and make it available to citizens and businesses to improve the efficiency of city administration and urban development. Two prototypes have been developed as part of this project: an application with local mobility data to create a people-friendly traffic space and a digital sales platform for urban properties."/>
    <s v="City"/>
    <s v="City"/>
    <s v="O&amp;M"/>
    <s v="Monitoring and tracking"/>
    <s v="N/A"/>
    <x v="7"/>
    <x v="2"/>
    <s v="Germany"/>
    <x v="1"/>
    <n v="2"/>
    <s v="- Annual government savings of SGD5M"/>
    <s v="O&amp;M"/>
    <s v="x"/>
    <s v="x"/>
    <m/>
    <m/>
    <s v="x"/>
    <m/>
    <m/>
    <m/>
    <m/>
    <s v="x"/>
    <s v="x"/>
    <m/>
    <s v="x"/>
    <m/>
    <s v="x"/>
    <s v="x"/>
    <m/>
    <m/>
    <s v="x"/>
    <s v="x"/>
    <s v="x"/>
    <s v="x"/>
    <m/>
    <m/>
    <m/>
    <m/>
    <m/>
    <m/>
    <m/>
    <m/>
    <m/>
    <m/>
    <m/>
    <m/>
    <m/>
    <m/>
    <m/>
    <m/>
    <s v="https://www.arup.com/projects/digital-twin-freiburg _x000a_https://arup.sharepoint.com/sites/essentials-global-digital-twin/Value%20Stories/Forms/AllItems.aspx?id=%2Fsites%2Fessentials%2Dglobal%2Ddigital%2Dtwin%2FValue%20Stories%2FFreiburg%20Smart%20City%2Epdf&amp;parent=%2Fsites%2Fessentials%2Dglobal%2Ddigital%2Dtwin%2FValue%20Stories"/>
  </r>
  <r>
    <n v="176"/>
    <x v="175"/>
    <s v="Arup"/>
    <s v="Application of Arup's AI-enabled smart building console - &quot;Neuron&quot; - to display complex data sets of the building system, equipment and devices using BIM. The platform uses 5G and IoT to gather real-time data and applies Artificial Intelligence and Machine Learning to analyze, optimize, and automate building operations."/>
    <s v="Building"/>
    <s v="Single"/>
    <s v="O&amp;M"/>
    <s v="Optimizing operations, management, and processes"/>
    <s v="N/A"/>
    <x v="4"/>
    <x v="2"/>
    <s v="Hong Kong"/>
    <x v="0"/>
    <n v="3"/>
    <s v="- Reduce energy use by 15%"/>
    <s v="O&amp;M"/>
    <s v="x"/>
    <s v="x"/>
    <s v="x"/>
    <s v="x"/>
    <s v="x"/>
    <m/>
    <s v="x"/>
    <s v="x"/>
    <m/>
    <s v="x"/>
    <s v="x"/>
    <s v="x"/>
    <s v="x"/>
    <s v="x"/>
    <s v="x"/>
    <s v="x"/>
    <s v="x"/>
    <s v="x"/>
    <s v="x"/>
    <s v="x"/>
    <s v="x"/>
    <m/>
    <m/>
    <m/>
    <m/>
    <m/>
    <n v="0.15"/>
    <m/>
    <m/>
    <m/>
    <m/>
    <m/>
    <m/>
    <m/>
    <m/>
    <m/>
    <m/>
    <m/>
    <s v="https://www.arup.com/projects/one-taikoo-place_x000a_https://arup.sharepoint.com/sites/essentials-global-digital-twin/Value%20Stories/Forms/AllItems.aspx?id=%2Fsites%2Fessentials%2Dglobal%2Ddigital%2Dtwin%2FValue%20Stories%2FNeuron%2Epdf&amp;parent=%2Fsites%2Fessentials%2Dglobal%2Ddigital%2Dtwin%2FValue%20Stories"/>
  </r>
  <r>
    <n v="177"/>
    <x v="176"/>
    <s v="Aurecon"/>
    <s v="User-friendly and interactive 'as-built' model for the university's bioscience facility to improve overall asset management. Provides asset and energy data for decision making"/>
    <s v="Building"/>
    <s v="Multiple"/>
    <s v="O&amp;M"/>
    <s v="Optimizing operations, management, and processes"/>
    <s v="N/A"/>
    <x v="4"/>
    <x v="2"/>
    <s v="Australia"/>
    <x v="0"/>
    <n v="3"/>
    <s v="Accurate 3D modeling of the facility's design and layout_x000a_Simulation of building systems performance and optimization_x000a_Visualization of lab workflows and space utilization_x000a_Predictive maintenance planning for critical equipment_x000a_Scenario testing for emergency response and evacuation_x000a_Energy and resource management optimization_x000a_Collaborative design review and stakeholder engagement"/>
    <s v="D&amp;B"/>
    <s v="x"/>
    <s v="x"/>
    <m/>
    <s v="x"/>
    <m/>
    <m/>
    <s v="x"/>
    <m/>
    <m/>
    <s v="x"/>
    <s v="x"/>
    <m/>
    <m/>
    <s v="x"/>
    <m/>
    <m/>
    <s v="x"/>
    <s v="x"/>
    <m/>
    <m/>
    <s v="x"/>
    <m/>
    <m/>
    <m/>
    <m/>
    <m/>
    <m/>
    <m/>
    <m/>
    <m/>
    <m/>
    <m/>
    <m/>
    <m/>
    <m/>
    <m/>
    <m/>
    <m/>
    <s v="https://www.aurecongroup.com/projects/education-research/melbourne-university-life-sciences-digital-twin"/>
  </r>
  <r>
    <n v="178"/>
    <x v="177"/>
    <s v="Aurecon"/>
    <s v="Creating an interactive visualization tool of the Melbourne Quarter building to enhance the impact and marketing experience of the display units. This was done by integrating and managing complex data, facilitating design and construction processes, and enhancing stakeholder collaboration."/>
    <s v="Building"/>
    <s v="Multiple"/>
    <s v="D&amp;B"/>
    <s v="Planning, forecasting, predicting and simulating"/>
    <s v="N/A"/>
    <x v="4"/>
    <x v="2"/>
    <s v="Australia"/>
    <x v="0"/>
    <n v="3"/>
    <s v="Integrated 3D model of the entire development_x000a_Simulation of pedestrian traffic flows and occupancy_x000a_Optimization of building energy performance_x000a_Predictive maintenance planning for shared services_x000a_Monitoring of environmental conditions and sustainability_x000a_Scenario testing for emergency response planning_x000a_Visualization and analysis for stakeholder collaboration"/>
    <s v="N/A"/>
    <s v="x"/>
    <m/>
    <m/>
    <s v="x"/>
    <m/>
    <m/>
    <m/>
    <m/>
    <m/>
    <s v="x"/>
    <s v="x"/>
    <m/>
    <m/>
    <s v="x"/>
    <m/>
    <s v="x"/>
    <s v="x"/>
    <s v="x"/>
    <m/>
    <m/>
    <m/>
    <m/>
    <m/>
    <m/>
    <m/>
    <m/>
    <m/>
    <m/>
    <m/>
    <m/>
    <m/>
    <m/>
    <m/>
    <m/>
    <m/>
    <m/>
    <m/>
    <m/>
    <s v="https://www.aurecongroup.com/projects/property/melbourne-quarter-digital"/>
  </r>
  <r>
    <n v="179"/>
    <x v="178"/>
    <s v="Bentley Systems"/>
    <s v="Upgrading the existing infrastructure of the wastewater treatment plant using a Digital Twin to plan and design a new water treatment facility to accommodate 135 million gallons of wastewater per day."/>
    <s v="Water treatment facilities"/>
    <s v="Single"/>
    <s v="D&amp;B"/>
    <s v="Optimize design and construction"/>
    <s v="N/A"/>
    <x v="16"/>
    <x v="2"/>
    <s v="United States"/>
    <x v="3"/>
    <n v="2"/>
    <s v="- Saved US$400M under budget"/>
    <s v="D&amp;B"/>
    <s v="x"/>
    <m/>
    <m/>
    <s v="x"/>
    <s v="x"/>
    <m/>
    <s v="x"/>
    <s v="x"/>
    <m/>
    <s v="x"/>
    <s v="x"/>
    <m/>
    <m/>
    <s v="x"/>
    <m/>
    <s v="x"/>
    <m/>
    <s v="x"/>
    <m/>
    <s v="x"/>
    <m/>
    <m/>
    <m/>
    <m/>
    <m/>
    <m/>
    <m/>
    <m/>
    <m/>
    <m/>
    <m/>
    <m/>
    <m/>
    <m/>
    <m/>
    <m/>
    <m/>
    <m/>
    <s v="https://www.bentley.com/events/going-digital-awards/finalists/_x000a__x000a_https://waterwastewaterasia.com/echowater-project-from-the-us-wins-the-water-and-wastewater-category-of-bentley-systems-going-digital-awards/"/>
  </r>
  <r>
    <n v="180"/>
    <x v="179"/>
    <s v="Bentley Systems"/>
    <s v="Dynamic Digital Twin representation of the commmunity center in Berlin, establishing a digital blueprint of the campus using 3D BIM and GIS information. The primary purpose of the twin is to plan &amp; design, build, and eventually operate a modern urban district by 2035, occupied by indsustrial operations, commercial activities, research, education, and social infrastructure._x000a__x000a_PROJECT INCEPTION: Siemens and Halske purchased a plot of land 125 years ago, which will be used to plan, build, and operate a new smart and sustainable district._x000a_SCOPE OF WORK: One million square meters of land area to be allocated to industrial operations, commercial activities, research, education, residential buildings, accommodation, and social infrastructure._x000a_USING A GEOSPATIAL DIGITAL TWIN TO PLAN AND DESIGN THE FUTURE SMART CITY IN BERLIN: The virtual design will be used as a blueprint for sustainable city development by optimizing building operations and land use to ensure efficient construction and carbon neutral operations._x000a_"/>
    <s v="District"/>
    <s v="Multiple"/>
    <s v="D&amp;B"/>
    <s v="Planning, forecasting, predicting and simulating"/>
    <s v="N/A"/>
    <x v="4"/>
    <x v="2"/>
    <s v="Germany"/>
    <x v="1"/>
    <n v="1"/>
    <s v="N/A"/>
    <s v="N/A"/>
    <s v="x"/>
    <m/>
    <m/>
    <s v="x"/>
    <s v="x"/>
    <m/>
    <s v="x"/>
    <s v="x"/>
    <m/>
    <s v="x"/>
    <s v="x"/>
    <m/>
    <s v="x"/>
    <m/>
    <m/>
    <s v="x"/>
    <m/>
    <s v="x"/>
    <s v="x"/>
    <m/>
    <m/>
    <s v="x"/>
    <m/>
    <m/>
    <m/>
    <m/>
    <m/>
    <m/>
    <m/>
    <m/>
    <m/>
    <m/>
    <m/>
    <m/>
    <m/>
    <m/>
    <m/>
    <m/>
    <s v="https://blog.bentley.com/a-twin-in-berlin/"/>
  </r>
  <r>
    <n v="181"/>
    <x v="180"/>
    <s v="Bentley Systems"/>
    <s v="Application of iTwin (Bentley's Digital Twin solution) for the church in Vatican City to monitor the basilica's health and preserve the architectural and religious integrity. The Digital Twin is designed to monitor the architecture of the church and will facilitate the collection of data to aid future renovation and restoration projects."/>
    <s v="Building"/>
    <s v="Single"/>
    <s v="O&amp;M"/>
    <s v="Maintenance and inspection"/>
    <s v="N/A"/>
    <x v="3"/>
    <x v="2"/>
    <s v="Italy"/>
    <x v="1"/>
    <n v="2"/>
    <s v="- Saved 50 hours in modeling time, delivering the work 20 ahead of schedule"/>
    <s v="D&amp;B"/>
    <s v="x"/>
    <m/>
    <m/>
    <s v="x"/>
    <s v="x"/>
    <m/>
    <s v="x"/>
    <s v="x"/>
    <m/>
    <s v="x"/>
    <s v="x"/>
    <m/>
    <s v="x"/>
    <m/>
    <m/>
    <s v="x"/>
    <m/>
    <s v="x"/>
    <m/>
    <m/>
    <m/>
    <m/>
    <m/>
    <m/>
    <m/>
    <m/>
    <m/>
    <m/>
    <m/>
    <m/>
    <m/>
    <m/>
    <m/>
    <m/>
    <m/>
    <m/>
    <m/>
    <m/>
    <s v="https://www.geoweeknews.com/news/st-peters-basilica-italferr-year-in-infrastructure-digital-twin"/>
  </r>
  <r>
    <n v="182"/>
    <x v="181"/>
    <s v="Bentley Systems"/>
    <s v="Digital Twin of hydraulic pipe system in the city of Ayodhya to plan and design a pressurized city water supply scheme. This is done through virtual monitoring of the pressurized water network, optimizing the design of pipe diameters and monitoring the energy consumption and carbon emissions to facilitate informed decision-making."/>
    <s v="Water network"/>
    <s v="Multiple"/>
    <s v="D&amp;B"/>
    <s v="Optimize design and construction"/>
    <s v="N/A"/>
    <x v="5"/>
    <x v="2"/>
    <s v="India"/>
    <x v="0"/>
    <n v="2"/>
    <s v="- Reduce design time by 75%_x000a_- US$2.5M savings in construction cost_x000a_- US$1.5M savings in annual operating expenses_x000a_- US$46k savings in annual energy costs_x000a_- 347 tons of annual carbon emission reduction"/>
    <s v="D&amp;B"/>
    <s v="x"/>
    <m/>
    <m/>
    <s v="x"/>
    <s v="x"/>
    <m/>
    <s v="x"/>
    <s v="x"/>
    <m/>
    <s v="x"/>
    <s v="x"/>
    <m/>
    <s v="x"/>
    <s v="x"/>
    <s v="x"/>
    <s v="x"/>
    <s v="x"/>
    <s v="x"/>
    <m/>
    <s v="x"/>
    <m/>
    <m/>
    <m/>
    <m/>
    <m/>
    <m/>
    <m/>
    <n v="0.75"/>
    <m/>
    <m/>
    <m/>
    <m/>
    <m/>
    <m/>
    <m/>
    <m/>
    <m/>
    <m/>
    <s v="https://www.bentley.com/events/going-digital-awards/finalists/"/>
  </r>
  <r>
    <n v="183"/>
    <x v="182"/>
    <s v="Mott MacDonald"/>
    <s v="Application of Mott MacDonald's interactive carbon emission tool called the 'Carbon Twin' to visualize the hydro power plant's carbon intensity, including carbon hotspots. The tool combines carbon data and pricing with 3D design, enabling informed decisions on the amount of carbon saved during operations. The tool works by leveraging BIM models, while factoring in the government carbon emission factors specific to the locality. By automating the calculation of embodied carbon, it allows work that would otherwise take months to be cut to mere days. Designers can use the twin on any kind of project to introduce carbon reduction strategies at its earliest stages. The twin can deliver cost as well as carbon savings on the build, as well as being able to compare the longer-term impacts of different design options over a project’s lifetime."/>
    <s v="Hydropower Plant"/>
    <s v="Single"/>
    <s v="D&amp;B"/>
    <s v="Monitoring and tracking"/>
    <s v="N/A"/>
    <x v="1"/>
    <x v="1"/>
    <s v="Australia"/>
    <x v="0"/>
    <n v="2"/>
    <s v="N/A"/>
    <s v="N/A"/>
    <s v="x"/>
    <m/>
    <m/>
    <s v="x"/>
    <s v="x"/>
    <m/>
    <s v="x"/>
    <m/>
    <m/>
    <s v="x"/>
    <s v="x"/>
    <m/>
    <s v="x"/>
    <m/>
    <m/>
    <s v="x"/>
    <m/>
    <s v="x"/>
    <m/>
    <m/>
    <m/>
    <s v="x"/>
    <m/>
    <m/>
    <m/>
    <m/>
    <m/>
    <m/>
    <m/>
    <m/>
    <m/>
    <m/>
    <m/>
    <m/>
    <m/>
    <m/>
    <m/>
    <m/>
    <s v="https://www.mottmac.com/article/61145/kidston-pumped-storage-australia_x000a__x000a_https://www.mottmacannualreview.com/energy-kidston"/>
  </r>
  <r>
    <n v="184"/>
    <x v="183"/>
    <s v="Unity"/>
    <s v="The Orlando Regional Digital Twin, developed in partnership with Unity, is a first-of-its-scale regional digital twin that covers 800 square miles and recreates 40 square miles in high-fidelity, encompassing Orange, Seminole, and Osceola counties. This digital twin, unique for an economic development organization, provides a virtual representation of the region, enabling site selectors and CEOs to explore available land, real estate, infrastructure connectivity, and talent availability. The digital twin aggregates public and private data sets to visualize infrastructure, traffic patterns, and workforce dynamics, making it a critical resource for regional growth and decision-making. By leveraging advanced technologies from the modeling, simulation, AR/VR/XR, defense, and gaming industries, Orlando’s digital twin aims to enhance economic development, stakeholder engagement, and regional and/or expansion planning. This includes transportation, climate change, and utility management issues. "/>
    <s v="City"/>
    <s v="City"/>
    <s v="O&amp;M"/>
    <s v="Planning, forecasting, predicting and simulating"/>
    <n v="1000"/>
    <x v="4"/>
    <x v="2"/>
    <s v="United States"/>
    <x v="3"/>
    <n v="1"/>
    <s v="N/A"/>
    <s v="N/A"/>
    <s v="x"/>
    <s v="x"/>
    <m/>
    <s v="x"/>
    <s v="x"/>
    <m/>
    <s v="x"/>
    <m/>
    <m/>
    <s v="x"/>
    <s v="x"/>
    <m/>
    <m/>
    <m/>
    <m/>
    <s v="x"/>
    <s v="x"/>
    <s v="x"/>
    <m/>
    <s v="x"/>
    <m/>
    <m/>
    <m/>
    <m/>
    <m/>
    <m/>
    <m/>
    <m/>
    <m/>
    <m/>
    <m/>
    <m/>
    <m/>
    <m/>
    <m/>
    <m/>
    <m/>
    <m/>
    <s v="https://blog.unity.com/industry/building-smarter-cities-with-digital-twins_x000a_https://unity.com/resources/elevating-the-pitch-orlandos-regional-digital-twin_x000a_https://business.orlando.org/l/orlando-regional-digital-twin/"/>
  </r>
  <r>
    <n v="185"/>
    <x v="184"/>
    <s v="N/A"/>
    <s v="Streamline data / data integration across medical systems, gas systems, sewage treatment systems, and medical equipment systems to facilitate informed decision-making andimprove operational efficiency and maintenance."/>
    <s v="Hospital"/>
    <s v="Single"/>
    <s v="O&amp;M"/>
    <s v="Maintenance and inspection"/>
    <s v="N/A"/>
    <x v="9"/>
    <x v="3"/>
    <s v="China"/>
    <x v="0"/>
    <n v="2"/>
    <s v="- Save 1% energy consumption per year_x000a_- More than 10% of faciity faults and requested repairs were avoided"/>
    <s v="O&amp;M"/>
    <s v="x"/>
    <s v="x"/>
    <s v="x"/>
    <s v="x"/>
    <s v="x"/>
    <m/>
    <s v="x"/>
    <m/>
    <m/>
    <s v="x"/>
    <s v="x"/>
    <s v="x"/>
    <s v="x"/>
    <s v="x"/>
    <m/>
    <m/>
    <m/>
    <m/>
    <s v="x"/>
    <s v="x"/>
    <m/>
    <m/>
    <m/>
    <m/>
    <m/>
    <m/>
    <n v="0.01"/>
    <m/>
    <n v="0.1"/>
    <m/>
    <m/>
    <m/>
    <m/>
    <m/>
    <m/>
    <m/>
    <m/>
    <m/>
    <s v="Digital Twin Hospital Buildings: An Exemplary Case Study through Continuous Lifecycle Integration (hindawi.com)"/>
  </r>
  <r>
    <n v="186"/>
    <x v="185"/>
    <s v="DataMesh, TIS INTEC Group"/>
    <s v="Obayashi Corporation collaborated with DataMesh Corporation and TIS Corporation to implement DataMesh Director, a digital twin platform, in their construction processes. This platform combines BIM data with mixed reality (MR) technology, specifically using Microsoft HoloLens 2, iPad, iPhone, and XR glasses. It aims to improve efficiency by creating 3D construction processes that enable real-time instructions sharing and collaboration among frontline personnel. The digital twin is used to map construction processes accurately in complex sites, helping to identify problems and risks swiftly and significantly improving project efficiency. The platform's simplicity allows non-professionals to create and present 3D MR content easily, supporting various devices for communication and collaboration on construction sites. Simulation of infrastructure asset to identify structural problems and mitigate construction risks related to safety."/>
    <s v="Railway"/>
    <s v="Single"/>
    <s v="D&amp;B"/>
    <s v="Optimize design and construction"/>
    <s v="N/A"/>
    <x v="19"/>
    <x v="6"/>
    <s v="Japan"/>
    <x v="0"/>
    <n v="1"/>
    <s v="- Increase labor productivity by 20%"/>
    <s v="D&amp;B"/>
    <s v="x"/>
    <s v="x"/>
    <m/>
    <s v="x"/>
    <m/>
    <m/>
    <s v="x"/>
    <m/>
    <m/>
    <s v="x"/>
    <s v="x"/>
    <m/>
    <s v="x"/>
    <m/>
    <m/>
    <m/>
    <m/>
    <m/>
    <m/>
    <m/>
    <m/>
    <m/>
    <m/>
    <m/>
    <m/>
    <m/>
    <m/>
    <n v="0.2"/>
    <m/>
    <m/>
    <m/>
    <m/>
    <m/>
    <m/>
    <m/>
    <m/>
    <m/>
    <m/>
    <s v="Obayashi Adopts DataMesh Digital Twin Product To Support Building Construction Process | DataMesh"/>
  </r>
  <r>
    <n v="187"/>
    <x v="186"/>
    <s v="CSIRO, Data61"/>
    <s v="Digital Twin Victoria, the three-dimensional data over time (aka 4D) model, will centralise spatial data in order to visualise the built and natural environments, including utilities and farmland._x000a__x000a_The platform will be used to transform planning and unlock efficiencies from the start to finish of infrastructure projects, as well as to monitor real-time feed data such as renewable energy capacity. _x000a__x000a_In doing so, government and industry will be able to model different project scenarios, test the feasibility of proposals, troubleshoot potential issues and share complex information across sectors."/>
    <s v="City"/>
    <s v="City"/>
    <s v="D&amp;B"/>
    <s v="Planning, forecasting, predicting and simulating"/>
    <n v="24420"/>
    <x v="7"/>
    <x v="2"/>
    <s v="Canada"/>
    <x v="3"/>
    <n v="3"/>
    <s v="N/A"/>
    <s v="N/A"/>
    <s v="x"/>
    <m/>
    <m/>
    <s v="x"/>
    <s v="x"/>
    <m/>
    <s v="x"/>
    <m/>
    <m/>
    <s v="x"/>
    <s v="x"/>
    <s v="x"/>
    <m/>
    <s v="x"/>
    <m/>
    <m/>
    <m/>
    <m/>
    <m/>
    <s v="x"/>
    <m/>
    <s v="x"/>
    <m/>
    <m/>
    <m/>
    <m/>
    <m/>
    <m/>
    <m/>
    <m/>
    <m/>
    <m/>
    <m/>
    <m/>
    <m/>
    <m/>
    <m/>
    <m/>
    <s v="https://www.land.vic.gov.au/maps-and-spatial/digital-twin-victoria/about-the-program_x000a__x000a_https://www.itnews.com.au/news/vic-govt-invests-35m-in-statewide-digital-twin-567231_x000a__x000a_https://www.awa.asn.au/resources/latest-news/digital-twin-pilot-predicts-recycled-water-quality-with-75-accuracy"/>
  </r>
  <r>
    <n v="188"/>
    <x v="187"/>
    <s v="CSIRO, Data61"/>
    <s v="New South Wales (NSW) is developing a Spatial Digital Twin (SDT) to create a 4D virtual representation of the state's buildings, utilities, terrain, and property boundaries, with assistance from CSIRO’s Data61 since 2018. This project, part of the Live.NSW program, aims to support life decisions such as determining optimal living locations based on factors like school catchments. The SDT utilizes advanced spatial technology to provide a real-time, authoritative single source of spatial data across government. It incorporates products like SDT Explorer for visualization, SDT Stories for spatial narratives, and the SDT Data Portal for data sharing and integration, leveraging technologies including 3D modeling, data visualization, and real-time data processing. The Digital Twin brings together data sources from across government including spatial, natural resources and planning, and integrates it with real-time feeds from sensors to provide insights for planners, designers and decision-makers across industry and government. The development involves significant investment, with future funding needs to ensure full implementation by 2026."/>
    <s v="City"/>
    <s v="City"/>
    <s v="D&amp;B"/>
    <s v="Planning, forecasting, predicting and simulating"/>
    <n v="25000"/>
    <x v="7"/>
    <x v="2"/>
    <s v="Australia"/>
    <x v="0"/>
    <n v="3"/>
    <s v="N/A"/>
    <s v="N/A"/>
    <s v="x"/>
    <s v="x"/>
    <m/>
    <s v="x"/>
    <s v="x"/>
    <m/>
    <s v="x"/>
    <m/>
    <m/>
    <s v="x"/>
    <s v="x"/>
    <m/>
    <s v="x"/>
    <m/>
    <m/>
    <m/>
    <m/>
    <s v="x"/>
    <m/>
    <s v="x"/>
    <m/>
    <m/>
    <m/>
    <m/>
    <m/>
    <m/>
    <m/>
    <m/>
    <m/>
    <m/>
    <m/>
    <m/>
    <m/>
    <m/>
    <m/>
    <m/>
    <m/>
    <m/>
    <s v="https://www.spatial.nsw.gov.au/digital_twin_x000a_https://www.computerweekly.com/news/252510492/Australias-NSW-to-build-A40m-digital-twin_x000a_https://www.innovationaus.com/nsw-to-build-digital-twin-features/"/>
  </r>
  <r>
    <n v="189"/>
    <x v="188"/>
    <s v="Siemens"/>
    <s v="The Digital Twin of a waterwater treatment plant of Severn Trent will be deployed using Siemens' gPROMS technology. This cutting-edge technology will capture and cut emissions from wastewater treatment process using dynamic and static data points to monitor the emissions level. This ensures that the emissions are kept under permissible levels."/>
    <s v="Water treatment facilities"/>
    <s v="Multiple"/>
    <s v="O&amp;M"/>
    <s v="Monitoring and tracking"/>
    <n v="12500"/>
    <x v="16"/>
    <x v="2"/>
    <s v="United Kingdom"/>
    <x v="1"/>
    <n v="2"/>
    <s v="N/A"/>
    <s v="N/A"/>
    <s v="x"/>
    <m/>
    <s v="x"/>
    <m/>
    <s v="x"/>
    <m/>
    <s v="x"/>
    <m/>
    <m/>
    <s v="x"/>
    <s v="x"/>
    <s v="x"/>
    <m/>
    <s v="x"/>
    <m/>
    <m/>
    <m/>
    <m/>
    <s v="x"/>
    <m/>
    <s v="x"/>
    <s v="x"/>
    <m/>
    <m/>
    <m/>
    <m/>
    <m/>
    <m/>
    <m/>
    <m/>
    <m/>
    <m/>
    <m/>
    <m/>
    <m/>
    <m/>
    <m/>
    <m/>
    <s v="https://news.siemens.co.uk/news/siemens-digital-twin-set-to-drive-worlds-first-carbon-neutral-wastewater-treatment-plant_x000a__x000a_https://www.explore.ai/blog/digital-twin-project-with-severn-trent-water-wins-net-zero-hub-award?utm_source=twitter&amp;utm_medium=organic-social&amp;utm_campaign=evergreen-content"/>
  </r>
  <r>
    <n v="190"/>
    <x v="189"/>
    <s v="Aurecon"/>
    <s v="GIS-based design collaboration toolkit providing an intuitive way to view 2D CAD data against contextual GIS information and explore design options. Allows comment and markup systems for collaboration."/>
    <s v="Building"/>
    <s v="Single"/>
    <s v="D&amp;B"/>
    <s v="Optimize design and construction"/>
    <n v="99"/>
    <x v="4"/>
    <x v="2"/>
    <s v="Australia"/>
    <x v="0"/>
    <n v="1"/>
    <s v="N/A"/>
    <s v="N/A"/>
    <s v="x"/>
    <s v="x"/>
    <m/>
    <m/>
    <m/>
    <m/>
    <s v="x"/>
    <m/>
    <m/>
    <s v="x"/>
    <s v="x"/>
    <m/>
    <s v="x"/>
    <s v="x"/>
    <m/>
    <m/>
    <s v="x"/>
    <s v="x"/>
    <m/>
    <m/>
    <m/>
    <m/>
    <m/>
    <m/>
    <m/>
    <m/>
    <m/>
    <m/>
    <m/>
    <m/>
    <m/>
    <m/>
    <m/>
    <m/>
    <m/>
    <m/>
    <m/>
    <m/>
    <s v="Aurecon"/>
  </r>
  <r>
    <n v="191"/>
    <x v="190"/>
    <s v="N/A"/>
    <s v="Hong Kong's geotechnical engineers are developing a city-scale digital twin to forecast, prevent, and mitigate landslides, the region's primary natural hazard, intensified by extreme rainfall events. The digital twin will simulate and visualize landslide processes, integrating data from AI, remote sensing, and augmented reality, to enhance emergency response and public education. This innovative system will use an intelligent sensing network combining aerial, space, and ground data to monitor slopes and rapidly identify landslides. Key technologies involved include advanced AI algorithms, remote sensing satellites, and augmented reality platforms, supported by a collaborative effort from multiple universities and international institutes. The project aims to create a comprehensive hazard management model that addresses both technical and human response aspects, significantly improving Hong Kong’s disaster resilience."/>
    <s v="City"/>
    <s v="City"/>
    <s v="D&amp;B"/>
    <s v="Planning, forecasting, predicting and simulating"/>
    <n v="9612.85"/>
    <x v="4"/>
    <x v="2"/>
    <s v="Hong Kong"/>
    <x v="0"/>
    <n v="3"/>
    <s v="N/A"/>
    <s v="N/A"/>
    <s v="x"/>
    <s v="x"/>
    <s v="x"/>
    <s v="x"/>
    <m/>
    <m/>
    <m/>
    <m/>
    <m/>
    <s v="x"/>
    <s v="x"/>
    <m/>
    <m/>
    <s v="x"/>
    <m/>
    <m/>
    <m/>
    <m/>
    <m/>
    <s v="x"/>
    <s v="x"/>
    <m/>
    <m/>
    <m/>
    <m/>
    <m/>
    <m/>
    <m/>
    <m/>
    <m/>
    <m/>
    <m/>
    <m/>
    <m/>
    <m/>
    <m/>
    <m/>
    <m/>
    <s v="https://seng.hkust.edu.hk/news/20230927/digitalizing-disasters-counter-climate-change"/>
  </r>
  <r>
    <n v="192"/>
    <x v="191"/>
    <s v="Nomoko, Suter von Känel Wild AG"/>
    <s v="Digital Twin of a district in Switzerland using high-resolution drone images, where CAD models of the planned construction projects could be integrated. _x000a__x000a__x000a_The digital twin developed for the municipality of Fällanden serves as a photorealistic and interactive platform to visualize planned construction projects and simulate various light and weather conditions. Created using high-resolution drone images, the digital twin allows for CAD models of new buildings to be integrated, offering a more realistic alternative to static 2D plans. Citizen participation is facilitated through the presentation of the digital twin, enabling residents to better understand proposed changes and provide feedback to project leaders."/>
    <s v="District"/>
    <s v="Multiple"/>
    <s v="D&amp;B"/>
    <s v="Monitoring and tracking"/>
    <n v="54.5"/>
    <x v="4"/>
    <x v="2"/>
    <s v="Switzerland"/>
    <x v="1"/>
    <n v="1"/>
    <s v="N/A"/>
    <s v="N/A"/>
    <s v="x"/>
    <m/>
    <m/>
    <s v="x"/>
    <s v="x"/>
    <m/>
    <s v="x"/>
    <m/>
    <m/>
    <s v="x"/>
    <s v="x"/>
    <m/>
    <m/>
    <m/>
    <m/>
    <m/>
    <m/>
    <s v="x"/>
    <m/>
    <m/>
    <m/>
    <s v="x"/>
    <m/>
    <m/>
    <m/>
    <m/>
    <m/>
    <m/>
    <m/>
    <m/>
    <m/>
    <m/>
    <m/>
    <m/>
    <m/>
    <m/>
    <m/>
    <m/>
    <s v="https://www.bable-smartcities.eu/explore/use-cases/use-case/communicate-urban-real-estate-development-projects-participatively-with-the-help-of-digital-twins.html"/>
  </r>
  <r>
    <n v="193"/>
    <x v="192"/>
    <s v="VTT"/>
    <s v="The basic idea of the Digital Twin of Sello building block is that it looks and behaves the same as real, but it is only a digital copy from energy point of view. The use case can be used for energy optimizing or Virtual Power Plant (VPP) use cases._x000a__x000a_The digital twin developed for the Sello shopping centre serves as an online connected platform to monitor and visualize building energy and HVAC system data using a 3D BIM model. Its primary function is to predict next-day energy consumption, local energy production, and utilize the building as a heat storage system. This AI-based solution, designed to mirror the energy behavior of the physical center while maintaining its appearance, addresses challenges in scalability and data collection, ensuring daily calculations for energy predictions and optimization. Key features include online connected next-day energy forecasting, hybrid AI and simulation models for heat storage, and 3D BIM-based monitoring and fault locating for energy and HVAC systems."/>
    <s v="Power Plant"/>
    <s v="Single"/>
    <s v="D&amp;B"/>
    <s v="Planning, forecasting, predicting and simulating"/>
    <n v="54.5"/>
    <x v="5"/>
    <x v="1"/>
    <s v="Finland"/>
    <x v="1"/>
    <n v="1"/>
    <s v="N/A"/>
    <s v="N/A"/>
    <s v="x"/>
    <s v="x"/>
    <s v="x"/>
    <m/>
    <s v="x"/>
    <m/>
    <m/>
    <m/>
    <m/>
    <s v="x"/>
    <s v="x"/>
    <s v="x"/>
    <m/>
    <s v="x"/>
    <m/>
    <m/>
    <m/>
    <m/>
    <m/>
    <m/>
    <m/>
    <s v="x"/>
    <m/>
    <m/>
    <m/>
    <m/>
    <m/>
    <m/>
    <m/>
    <m/>
    <m/>
    <m/>
    <m/>
    <m/>
    <m/>
    <m/>
    <m/>
    <m/>
    <s v="https://www.bable-smartcities.eu/explore/use-cases/use-case/digital-twin-of-sello-building-block.html"/>
  </r>
  <r>
    <n v="194"/>
    <x v="193"/>
    <s v="Nomoko"/>
    <s v="Basic representation of the spatial model and visualization of the Sirnach municipality, educating citizens and effectiviely communicate proposed building structures._x000a__x000a_The digital twin, created through drone imaging and 3D modeling by Nomoko, served as a vital tool in the architectural planning of Sirnach municipality. Faced with spatial constraints and the need for expansion, the digital twin provided a comprehensive visualization of future building plans, enabling effective communication with citizens. By digitally merging thousands of high-resolution images into a 3D model, Nomoko facilitated season-independent representations and weather simulations, ensuring a clear and understandable depiction of proposed modifications. This approach fostered citizen participation, allowing inhabitants to comprehend the spatial model and express feedback, ultimately addressing concerns and facilitating informed decision-making in the municipality's development process."/>
    <s v="District"/>
    <s v="Multiple"/>
    <s v="D&amp;B"/>
    <s v="Planning, forecasting, predicting and simulating"/>
    <n v="54.5"/>
    <x v="4"/>
    <x v="2"/>
    <s v="Switzerland"/>
    <x v="1"/>
    <n v="1"/>
    <s v="N/A"/>
    <s v="N/A"/>
    <s v="x"/>
    <s v="x"/>
    <m/>
    <s v="x"/>
    <s v="x"/>
    <m/>
    <s v="x"/>
    <m/>
    <m/>
    <s v="x"/>
    <s v="x"/>
    <m/>
    <m/>
    <m/>
    <m/>
    <m/>
    <m/>
    <s v="x"/>
    <m/>
    <m/>
    <s v="x"/>
    <s v="x"/>
    <m/>
    <m/>
    <m/>
    <m/>
    <m/>
    <m/>
    <m/>
    <m/>
    <m/>
    <m/>
    <m/>
    <m/>
    <m/>
    <m/>
    <m/>
    <m/>
    <s v="https://www.bable-smartcities.eu/explore/use-cases/use-case/utilize-digital-twin-technology-to-present-spatial-expansion-projects.html"/>
  </r>
  <r>
    <n v="195"/>
    <x v="194"/>
    <s v="Aurecon"/>
    <s v="N/A"/>
    <s v="Building"/>
    <s v="Single"/>
    <s v="D&amp;B"/>
    <s v="Optimize design and construction"/>
    <n v="650"/>
    <x v="4"/>
    <x v="2"/>
    <s v="Hong Kong"/>
    <x v="0"/>
    <n v="1"/>
    <s v="N/A"/>
    <s v="N/A"/>
    <m/>
    <m/>
    <m/>
    <m/>
    <m/>
    <m/>
    <m/>
    <m/>
    <m/>
    <m/>
    <m/>
    <m/>
    <m/>
    <m/>
    <m/>
    <m/>
    <m/>
    <m/>
    <m/>
    <m/>
    <m/>
    <m/>
    <m/>
    <m/>
    <m/>
    <m/>
    <m/>
    <m/>
    <m/>
    <m/>
    <m/>
    <m/>
    <m/>
    <m/>
    <m/>
    <m/>
    <m/>
    <m/>
    <s v="Aurecon"/>
  </r>
  <r>
    <n v="196"/>
    <x v="195"/>
    <s v="Aurecon"/>
    <s v="N/A"/>
    <s v="Building"/>
    <s v="Single"/>
    <s v="D&amp;B"/>
    <s v="Optimize design and construction"/>
    <n v="1300"/>
    <x v="4"/>
    <x v="2"/>
    <s v="Hong Kong"/>
    <x v="0"/>
    <n v="1"/>
    <s v="N/A"/>
    <s v="N/A"/>
    <m/>
    <m/>
    <m/>
    <m/>
    <m/>
    <m/>
    <m/>
    <m/>
    <m/>
    <m/>
    <m/>
    <m/>
    <m/>
    <m/>
    <m/>
    <m/>
    <m/>
    <m/>
    <m/>
    <m/>
    <m/>
    <m/>
    <m/>
    <m/>
    <m/>
    <m/>
    <m/>
    <m/>
    <m/>
    <m/>
    <m/>
    <m/>
    <m/>
    <m/>
    <m/>
    <m/>
    <m/>
    <m/>
    <s v="Aurecon"/>
  </r>
  <r>
    <n v="197"/>
    <x v="196"/>
    <s v="WiseBIM"/>
    <s v="Digital model representation of the railway system that has description, state, usage, works, operation, resource, and financial data. SNCF is also working on the Monitor project, a digital twin of rail freight to enhance operations, slated for 2026."/>
    <s v="Railway"/>
    <s v="Single"/>
    <s v="O&amp;M"/>
    <s v="Maintenance and inspection"/>
    <s v="N/A"/>
    <x v="19"/>
    <x v="6"/>
    <s v="France"/>
    <x v="1"/>
    <n v="1"/>
    <s v="N/A"/>
    <s v="N/A"/>
    <s v="x"/>
    <m/>
    <s v="x"/>
    <m/>
    <s v="x"/>
    <m/>
    <s v="x"/>
    <m/>
    <m/>
    <s v="x"/>
    <s v="x"/>
    <m/>
    <m/>
    <m/>
    <m/>
    <m/>
    <m/>
    <m/>
    <s v="x"/>
    <m/>
    <m/>
    <m/>
    <m/>
    <m/>
    <m/>
    <m/>
    <m/>
    <m/>
    <m/>
    <m/>
    <m/>
    <m/>
    <m/>
    <m/>
    <m/>
    <m/>
    <m/>
    <m/>
    <s v="digital_twin_at_sncf_reseau_the_importance_of_a_common_digital_model_for_operation.pdf (uic.org)_x000a_https://www.youtube.com/watch?v=RgXVVhZtT5U"/>
  </r>
  <r>
    <n v="198"/>
    <x v="197"/>
    <s v="V2i"/>
    <s v="Application of GIS and an detailed up to date 3D model of the underground rail project and the city above it. Outputs include the primary V2i Realtime application, used for internal decision-making and external presentations, as well as a variety of consultation and engagement collateral derived from the core model. This ranges from state-of-the-art interactive room-scale projections for the visitor centre to traditional communication collateral for the web."/>
    <s v="Railway"/>
    <s v="Single"/>
    <s v="D&amp;B"/>
    <s v="Optimize design and construction"/>
    <n v="300"/>
    <x v="19"/>
    <x v="6"/>
    <s v="Australia"/>
    <x v="0"/>
    <n v="1"/>
    <s v="N/A"/>
    <s v="N/A"/>
    <s v="x"/>
    <s v="x"/>
    <m/>
    <s v="x"/>
    <m/>
    <m/>
    <s v="x"/>
    <m/>
    <m/>
    <s v="x"/>
    <s v="x"/>
    <m/>
    <m/>
    <s v="x"/>
    <m/>
    <m/>
    <m/>
    <s v="x"/>
    <m/>
    <m/>
    <m/>
    <m/>
    <m/>
    <m/>
    <m/>
    <m/>
    <m/>
    <m/>
    <m/>
    <m/>
    <m/>
    <m/>
    <m/>
    <m/>
    <m/>
    <m/>
    <m/>
    <m/>
    <s v="Seeing underground railroad with digital twin (esri.com)_x000a_https://v2irealtime.com/case-study/cross-river-rail/"/>
  </r>
  <r>
    <n v="199"/>
    <x v="198"/>
    <s v="SkyCatch"/>
    <s v="The Nauru project involved constructing and developing wharf and port infrastructure. Given the size and remoteness of Nauru, there were limitations in resources, capacity, and difficulties in monitoring the construction of the project._x000a__x000a_The aim of implementing a digital twin was to collect and analyze valuable data for monitoring progress, recognizing potential risks and challenges, and determining suitable responses throughout construction and to appraise the medium- and long-term project effects once it concludes. A drone-based platform was developed for remote project monitoring and to generate a 3D constantly updated image of the site. A drone is deployed to capture images of the site which is then incorporated into the 3D model. "/>
    <s v="Ports"/>
    <s v="Single"/>
    <s v="D&amp;B"/>
    <s v="Monitoring and tracking"/>
    <n v="225"/>
    <x v="16"/>
    <x v="6"/>
    <s v="Nauru"/>
    <x v="0"/>
    <n v="1"/>
    <s v="N/A"/>
    <s v="N/A"/>
    <s v="x"/>
    <s v="x"/>
    <m/>
    <m/>
    <m/>
    <m/>
    <s v="x"/>
    <m/>
    <m/>
    <s v="x"/>
    <s v="x"/>
    <m/>
    <m/>
    <s v="x"/>
    <s v="x"/>
    <m/>
    <m/>
    <m/>
    <m/>
    <m/>
    <s v="x"/>
    <m/>
    <m/>
    <m/>
    <m/>
    <m/>
    <m/>
    <m/>
    <m/>
    <m/>
    <m/>
    <m/>
    <m/>
    <m/>
    <m/>
    <m/>
    <m/>
    <m/>
    <s v="54112-001: Digital Twin Capabilities in Project Management | Asian Development Bank (adb.org)"/>
  </r>
  <r>
    <n v="200"/>
    <x v="199"/>
    <s v="ORIS"/>
    <s v="In order to design and upgrade a 25km section Uzbekistan’s A380 highway with the aim of accommodating 25% more daily traffic, reducing travel time by 15%, and be more sustainable, ADB collaborated with ORIS to establish a digital twin to compare and validate design options.  The goal of the project was to enhance regional integration, connectivity, and cooperation while simultaneously designing a resilient sustainable road to improve road conditions and safety. _x000a__x000a_A digital twin and visualization was created of the bridge upgrade section and was subjected to a comparative analysis on multiple scenarios using digital simulations and artificial intelligence from externally collected data. The analysis emphasized the potential for significant improvements in road design through early-stage, data-driven decisions tailored to local conditions. "/>
    <s v="Roads"/>
    <s v="Single"/>
    <s v="D&amp;B"/>
    <s v="Optimize design and construction"/>
    <n v="720"/>
    <x v="20"/>
    <x v="6"/>
    <s v="Uzbekistan"/>
    <x v="0"/>
    <n v="3"/>
    <s v="- 17% CO2e savings from base design_x000a_- 29% materials savings_x000a_- 10% reduction in budget_x000a_- design alternatives offer 2-5% reduction in water consumption_x000a_- Final savings amount to $3.2M, or 6.7% of total project cost_x000a_- Pavement and material cost reduced by $3.2M_x000a_- Reduced 11.9 kt of natural resourced_x000a_- 165k of recycled materials used_x000a_- Saved 6.79kt of CO2e_x000a_- 4.8 million liters of water saved."/>
    <s v="D&amp;B"/>
    <s v="x"/>
    <s v="x"/>
    <s v="x"/>
    <m/>
    <m/>
    <m/>
    <s v="x"/>
    <m/>
    <m/>
    <s v="x"/>
    <s v="x"/>
    <s v="x"/>
    <s v="x"/>
    <m/>
    <m/>
    <m/>
    <m/>
    <m/>
    <s v="x"/>
    <s v="x"/>
    <s v="x"/>
    <s v="x"/>
    <m/>
    <m/>
    <m/>
    <m/>
    <n v="0.16999999999999998"/>
    <m/>
    <m/>
    <n v="0.1"/>
    <m/>
    <m/>
    <m/>
    <m/>
    <m/>
    <m/>
    <n v="0.17"/>
    <m/>
    <s v="https://www.adb.org/sites/default/files/publication/914461/greener-resilient-transport-infrastructure-uzbekistan.pdf"/>
  </r>
  <r>
    <n v="201"/>
    <x v="200"/>
    <s v="Ramboll"/>
    <s v="The Penang Smart Mobility Micro-Simulation Model Development Project (Pilot) of the ASEAN Australia Smart Cities Trust Fund (AASCTF) in Georgetown, Penang, aims to provide an efficient tool for assessing transportation policies using a calibrated VISSIM micro-simulation model. This model will facilitate the evaluation of developer plans, improve the implementation and enforcement of transportation policies, and test various transportation designs and policies. Employing this model will aid Penang in efficiently developing and implementing upcoming transport policies, projects and smart mobility strategies. This model aims to evaluate future mobility interventions like public transport enhancements, traffic improvements, pedestrianization, and more.  _x000a__x000a_Key success factors include structured modeling for easy testing, comprehensive documentation, stakeholder consultations, and high-quality 3D visualizations. The project involves collaboration between Ramboll, the Asian Development Bank (ADB), Digital Penang (the State's agency tasked to lead digitalization efforts across the State Government), and MBPP (City Council of Penang Island), and includes deliverables like model handover, documentation, and VISSIM training for local planners to enhance smart mobility strategies. Implementation took from May 2021 to May 2024"/>
    <s v="Roads"/>
    <s v="City"/>
    <s v="D&amp;B"/>
    <s v="Planning, forecasting, predicting and simulating"/>
    <n v="343"/>
    <x v="20"/>
    <x v="6"/>
    <s v="Malaysia"/>
    <x v="0"/>
    <n v="3"/>
    <s v="N/A"/>
    <s v="N/A"/>
    <s v="x"/>
    <m/>
    <m/>
    <s v="x"/>
    <m/>
    <m/>
    <s v="x"/>
    <m/>
    <m/>
    <s v="x"/>
    <s v="x"/>
    <s v="x"/>
    <s v="x"/>
    <m/>
    <s v="x"/>
    <m/>
    <m/>
    <s v="x"/>
    <s v="x"/>
    <s v="x"/>
    <s v="x"/>
    <m/>
    <m/>
    <m/>
    <m/>
    <m/>
    <m/>
    <m/>
    <m/>
    <m/>
    <m/>
    <m/>
    <m/>
    <m/>
    <m/>
    <m/>
    <m/>
    <m/>
    <s v="https://events.development.asia/system/files/materials/2022/10/202210-penang-smart-mobility-micro-simulation-model-development.pdf_x000a_https://events.development.asia/system/files/materials/2022/03/202203-penang-smart-mobility-micro-simulation-model-development-survey-report.pdf_x000a_https://events.development.asia/system/files/materials/2024/04/202404-penang-smart-mobility-micro-simulation-model-development-final-report.pdf_x000a_https://www.ramboll.com/en-apac/projects/government-and-public/penang-smart-mobility-micro-simulation-model-development"/>
  </r>
  <r>
    <n v="202"/>
    <x v="201"/>
    <s v="N/A"/>
    <s v="Updating and creation of additional 3D city models in Turkey using geospatial data based on the work that was already carried out by the Turkey Land Registry and Cadastre (TKGM) under the Amasya pilot project (Pilot of 3D City Models). The virtual model will cover a land area of 40,000 km2 in selected metropolitan municipalities across 81 provinces including residential, commercial and industrial properties. The primary objective is to improve the accuracy and accessibility of land administration and management information in Turkey. This will help identify future innovations that are in line with global best practices, effectively aiding in policymaking, formulation of technological and adiminstrative frameworks, and institutional capacity building."/>
    <s v="City"/>
    <s v="City"/>
    <s v="D&amp;B"/>
    <s v="Planning, forecasting, predicting and simulating"/>
    <n v="85440"/>
    <x v="4"/>
    <x v="2"/>
    <s v="Turkey"/>
    <x v="4"/>
    <n v="1"/>
    <s v="N/A"/>
    <s v="N/A"/>
    <s v="x"/>
    <m/>
    <m/>
    <s v="x"/>
    <m/>
    <m/>
    <m/>
    <s v="x"/>
    <m/>
    <s v="x"/>
    <s v="x"/>
    <m/>
    <s v="x"/>
    <m/>
    <m/>
    <m/>
    <m/>
    <s v="x"/>
    <m/>
    <m/>
    <s v="x"/>
    <m/>
    <m/>
    <m/>
    <m/>
    <m/>
    <m/>
    <m/>
    <m/>
    <m/>
    <m/>
    <m/>
    <m/>
    <m/>
    <m/>
    <m/>
    <m/>
    <m/>
    <s v="https://www.worldbank.org/en/news/press-release/2023/05/23/world-bank-approves-85-million-to-modernize-land-buildings-registry-to-improve-disaster-preparedness-in-t-rkiye"/>
  </r>
  <r>
    <n v="203"/>
    <x v="202"/>
    <s v="N/A"/>
    <s v="The Program to Accelerate Agrarian Reform (One Map Project) in Indonesia, supported by the World Bank and the Global Smart City Partnership Program (GSCP), aims to develop a 3D cadaster mapping system and geospatial solutions using a digital twin for smart land and infrastructure management. The digital twin provides a virtual representation of urban objects to facilitate dynamic analysis under real-world conditions, aiding in the management of property rights, restrictions, and responsibilities in three-dimensional space. This project addresses the limitations of existing two-dimensional cadastral maps, enhancing the recording and transacting of rights in multi-level properties. Technologies involved include advanced geospatial solutions, 3D modeling, and comprehensive system architecture, leveraging international benchmarking and public-private partnership models for development. The pilot phase in Jakarta aims to demonstrate these capabilities, with the long-term goal of supporting integrated land and geospatial information systems across Indonesia."/>
    <s v="City"/>
    <s v="City"/>
    <s v="D&amp;B"/>
    <s v="Planning, forecasting, predicting and simulating"/>
    <n v="240000"/>
    <x v="4"/>
    <x v="2"/>
    <s v="Indonesia"/>
    <x v="0"/>
    <n v="1"/>
    <s v="N/A"/>
    <s v="N/A"/>
    <s v="x"/>
    <m/>
    <m/>
    <s v="x"/>
    <s v="x"/>
    <m/>
    <s v="x"/>
    <m/>
    <m/>
    <s v="x"/>
    <s v="x"/>
    <m/>
    <s v="x"/>
    <m/>
    <m/>
    <m/>
    <m/>
    <s v="x"/>
    <m/>
    <m/>
    <m/>
    <m/>
    <m/>
    <m/>
    <m/>
    <m/>
    <m/>
    <m/>
    <m/>
    <m/>
    <m/>
    <m/>
    <m/>
    <m/>
    <m/>
    <m/>
    <m/>
    <m/>
    <s v="https://thedocs.worldbank.org/en/doc/cc92982a5764e7a2bde421d357ae8db3-0090012023/original/Indonesia.pdf"/>
  </r>
  <r>
    <n v="204"/>
    <x v="203"/>
    <s v="Microsoft Azure, Hitachi"/>
    <s v="The Humber Industrial Cluster in the UK plans for decarbonizing operations, but the water resource needs for developing any CCS and hydrogen in the Humber Estuary is threatened by existing and future pressure to the resource.The digital twin aimed at assessing the cumulative impacts of industrial activities, particularly within low carbon clusters, on the environment, with a focus on water resources. It integrates real-time sensor data and climate change projections, enabling simulations of various scenarios to understand the potential environmental consequences of industrial operations. The digital twin employs multiple software tools and visualization techniques to represent complex environmental data, such as river flow and water temperature, against industry activities like water abstraction and discharge. Through configurable simulations, it identifies thresholds where industrial activity may need adjustment to prevent environmental harm, offering insights for strategic decision-making and environmental planning."/>
    <s v="Industrial Park / Cluster"/>
    <s v="Multiple"/>
    <s v="D&amp;B"/>
    <s v="Planning, forecasting, predicting and simulating"/>
    <n v="350"/>
    <x v="0"/>
    <x v="4"/>
    <s v="United Kingdom"/>
    <x v="1"/>
    <n v="3"/>
    <s v="N/A"/>
    <s v="N/A"/>
    <s v="x"/>
    <m/>
    <s v="x"/>
    <s v="x"/>
    <s v="x"/>
    <m/>
    <s v="x"/>
    <s v="x"/>
    <m/>
    <s v="x"/>
    <s v="x"/>
    <s v="x"/>
    <m/>
    <s v="x"/>
    <s v="x"/>
    <s v="x"/>
    <m/>
    <m/>
    <m/>
    <s v="x"/>
    <m/>
    <s v="x"/>
    <m/>
    <m/>
    <m/>
    <m/>
    <m/>
    <m/>
    <m/>
    <m/>
    <m/>
    <m/>
    <m/>
    <m/>
    <m/>
    <m/>
    <m/>
    <m/>
    <s v="https://assets.publishing.service.gov.uk/media/657716520467eb000d55f4d9/Digital-twin-of-an-industrial-cluster-a-proof-of-concept-on-the-Humber-Estuary.pdf"/>
  </r>
  <r>
    <n v="205"/>
    <x v="204"/>
    <s v="MindEarth"/>
    <s v="The development of a Regional Digital Twin for Sumatra, Indonesia, is aimed at improving land use and coastal planning using multispectral satellite images and artificial intelligence. This initiative, part of the ADB’s TA6672 project &quot;Empowering DMCs to Use Multispectral Satellite Images and Artificial Intelligence for Land Use and Coastal Planning &quot;, focuses on enhancing the capacity of Developing Member Countries (DMCs) to utilize free and open multispectral satellite data for sustainable investments and flood risk management. The Digital Twin will support planning and preparation of investments in urban and water resources sectors across Sumatra, emphasizing data interoperability among various government agencies._x000a__x000a_The Digital Twin will visualize, navigate, and explore multiple information layers, such as validated geospatial data, 3D building footprints, terrain models, pollutant concentrations, disaster risk maps, and urban mobility indicators. It will utilize technologies for 3D visualizations, Copernicus DEM for terrain models, and various Sentinel satellite data for environmental monitoring. The platform will be developed using agile methodologies and hosted on cloud infrastructure provided by ADB or the Indonesian government, ensuring it is self-standing, well-documented, and capable of future transfer to DMCs."/>
    <s v="Island"/>
    <s v="City"/>
    <s v="D&amp;B"/>
    <s v="Planning, forecasting, predicting and simulating"/>
    <n v="102.592"/>
    <x v="0"/>
    <x v="0"/>
    <s v="Indonesia"/>
    <x v="0"/>
    <n v="2"/>
    <s v="N/A"/>
    <s v="N/A"/>
    <s v="x"/>
    <m/>
    <s v="x"/>
    <s v="x"/>
    <s v="x"/>
    <m/>
    <s v="x"/>
    <m/>
    <m/>
    <s v="x"/>
    <s v="x"/>
    <s v="x"/>
    <s v="x"/>
    <m/>
    <m/>
    <m/>
    <m/>
    <s v="x"/>
    <m/>
    <m/>
    <s v="x"/>
    <s v="x"/>
    <m/>
    <m/>
    <m/>
    <m/>
    <m/>
    <m/>
    <m/>
    <m/>
    <m/>
    <m/>
    <m/>
    <m/>
    <m/>
    <m/>
    <m/>
    <m/>
    <s v="https://www.adb.org/projects/54321-001/main_x000a_https://www.adb.org/sites/default/files/project-documents/54321/54321-001-tar-en.pdf_x000a_"/>
  </r>
  <r>
    <n v="206"/>
    <x v="205"/>
    <s v="Tygron, BOOT Engineers"/>
    <s v="The Digital Twin Terneuzen project aims to enhance the climate resilience of the Schilderswijk neighborhood in Terneuzen, which is prone to severe flooding due to its lower elevation and extreme precipitation events. The municipality collaborated with engineering firm BOOT to design and test climate adaptation measures using the Tygron Platform, a tool for integrating large data sets and calculation models, with analysis of several GIS data, geohydrological scanning, and more. The digital twin was employed to ensure the new plans met the stringent climate adaptation requirements of Label-B, involving the addition of green infrastructure like extra trees and water-storing facilities. The project's outcomes include a detailed Action Plan for 2024-2030, aiming to create a climate-robust district by 2030 and serving as a model for other municipalities."/>
    <s v="District"/>
    <s v="Multiple"/>
    <s v="D&amp;B"/>
    <s v="Planning, forecasting, predicting and simulating"/>
    <s v="N/A"/>
    <x v="4"/>
    <x v="2"/>
    <s v="Netherlands"/>
    <x v="1"/>
    <n v="2"/>
    <s v="N/A"/>
    <s v="N/A"/>
    <s v="x"/>
    <m/>
    <s v="x"/>
    <s v="x"/>
    <s v="x"/>
    <m/>
    <s v="x"/>
    <m/>
    <m/>
    <s v="x"/>
    <s v="x"/>
    <m/>
    <m/>
    <m/>
    <m/>
    <m/>
    <m/>
    <s v="x"/>
    <m/>
    <s v="x"/>
    <s v="x"/>
    <s v="x"/>
    <m/>
    <m/>
    <m/>
    <m/>
    <m/>
    <m/>
    <m/>
    <m/>
    <m/>
    <m/>
    <m/>
    <m/>
    <m/>
    <m/>
    <m/>
    <m/>
    <s v="https://www.tygron.com/nl/blog/2024/04/24/digital-twin-gemeente-terneuzen-biedt-handelingsperspectief-in-klimaatadaptatie-van-de-schilderswijk/_x000a_https://www.buroboot.nl/project/klimaatrobuust-maken-van-de-schilderswijk-in-terneuzen/"/>
  </r>
  <r>
    <n v="207"/>
    <x v="206"/>
    <s v="Tygron, TAUW, Esri"/>
    <s v="The Digital Twin Deventer project by TAUW involves multiple partners working on the 'De Kien' campus, a hub for technological advancements. This digital twin comprises interconnected products that facilitate data exchange, making it easier for urban planners, climate consultants, and students to develop heat stress plans. TAUW created the digital twin by linking Esri and Tygron applications through FME, allowing users to draw objects, upload urban plans, and calculate parameters like physiological equivalent temperature (PET) and shade. ArcGIS Online supports visualization, drawing, and database storage, with synchronized and updated data shared live by Tygron. The project aims to expand these capabilities to other domains, including water, biodiversity, and underground planning, ensuring an integrated approach to urban challenges."/>
    <s v="District"/>
    <s v="Multiple"/>
    <s v="D&amp;B"/>
    <s v="Planning, forecasting, predicting and simulating"/>
    <s v="N/A"/>
    <x v="4"/>
    <x v="2"/>
    <s v="Netherlands"/>
    <x v="1"/>
    <n v="2"/>
    <s v="N/A"/>
    <s v="N/A"/>
    <s v="x"/>
    <m/>
    <s v="x"/>
    <s v="x"/>
    <s v="x"/>
    <m/>
    <s v="x"/>
    <m/>
    <m/>
    <s v="x"/>
    <s v="x"/>
    <m/>
    <m/>
    <m/>
    <m/>
    <m/>
    <m/>
    <s v="x"/>
    <m/>
    <m/>
    <s v="x"/>
    <s v="x"/>
    <m/>
    <m/>
    <m/>
    <m/>
    <m/>
    <m/>
    <m/>
    <m/>
    <m/>
    <m/>
    <m/>
    <m/>
    <m/>
    <m/>
    <m/>
    <m/>
    <s v="https://www.tygron.com/en/blog/2023/06/08/digital-twin-deventer-by-tauw/"/>
  </r>
  <r>
    <n v="208"/>
    <x v="207"/>
    <s v="Tygron"/>
    <s v="The City of Rotterdam is using a digital twin to model bat networks as part of its broader effort to balance housing development with nature conservation and biodiversity. Developed by Tygron in collaboration with city ecologists, this model maps bat flight paths, roosting sites, and foraging areas. Flight paths were determined using data on tree locations, heights, and light intensity, while potential roosting sites were identified using building characteristics from a digital cadastral map. Foraging sites were identified based on insect-rich green spaces. The interconnected data from various sources, including ArcGIS Online and 3D Rotterdam, allows for dynamic analysis and visualization, supporting integral urban planning that accommodates both development and ecological needs."/>
    <s v="City"/>
    <s v="City"/>
    <s v="D&amp;B"/>
    <s v="Planning, forecasting, predicting and simulating"/>
    <s v="N/A"/>
    <x v="0"/>
    <x v="2"/>
    <s v="Netherlands"/>
    <x v="1"/>
    <n v="2"/>
    <s v="N/A"/>
    <s v="N/A"/>
    <s v="x"/>
    <m/>
    <m/>
    <s v="x"/>
    <m/>
    <m/>
    <s v="x"/>
    <m/>
    <m/>
    <s v="x"/>
    <s v="x"/>
    <m/>
    <m/>
    <m/>
    <m/>
    <m/>
    <m/>
    <s v="x"/>
    <m/>
    <m/>
    <m/>
    <s v="x"/>
    <m/>
    <m/>
    <m/>
    <m/>
    <m/>
    <m/>
    <m/>
    <m/>
    <m/>
    <m/>
    <m/>
    <m/>
    <m/>
    <m/>
    <m/>
    <m/>
    <s v="https://www.tygron.com/en/blog/2023/03/01/modelling-the-flying-routes-of-bats-in-a-digital-twin/"/>
  </r>
  <r>
    <n v="209"/>
    <x v="208"/>
    <s v="Tygron"/>
    <s v="Tygron's Hyper-resolution Flooding of the Bommelerwaard project uses Massively Parallel GPU technology to simulate flooding at high resolutions (&lt;=1x1m grid). This experiment involved selecting the Bommelerwaard area and automatically loading public open data sources. CityJSON data from Delft University was integrated for detailed 3D modeling. The platform supports modular compilation to optimize execution and reduce data flow between CPU and GPU clusters. Features like Combo Language allowed for rapid calculations, and hydraulic object verification ensured accurate water flow modeling. The project successfully simulated flooding and mortality using the SSM2017 method, demonstrating the platform's capabilities in both urban and rural environments."/>
    <s v="District"/>
    <s v="Multiple"/>
    <s v="D&amp;B"/>
    <s v="Planning, forecasting, predicting and simulating"/>
    <s v="500 - 1,000"/>
    <x v="4"/>
    <x v="2"/>
    <s v="Netherlands"/>
    <x v="1"/>
    <n v="3"/>
    <s v="N/A"/>
    <s v="N/A"/>
    <s v="x"/>
    <m/>
    <s v="x"/>
    <s v="x"/>
    <s v="x"/>
    <m/>
    <s v="x"/>
    <m/>
    <m/>
    <s v="x"/>
    <m/>
    <m/>
    <m/>
    <m/>
    <m/>
    <m/>
    <m/>
    <s v="x"/>
    <s v="x"/>
    <s v="x"/>
    <s v="x"/>
    <m/>
    <m/>
    <m/>
    <m/>
    <m/>
    <m/>
    <m/>
    <m/>
    <m/>
    <m/>
    <m/>
    <m/>
    <m/>
    <m/>
    <m/>
    <m/>
    <m/>
    <s v="https://www.tygron.com/en/blog/2021/05/20/hyper-resolution-flooding-of-the-bommelerwaard/"/>
  </r>
  <r>
    <n v="210"/>
    <x v="209"/>
    <s v="Tygron"/>
    <s v="The Mapping Nitrogen Deposition project in the Tygron Platform, commissioned by the municipality of The Hague, aims to test and assess nitrogen deposition on Natura 2000 sites using the Aerius Calculator. This digital twin incorporates a 3D city model of The Hague, enriched with open data and linked to dynamic traffic models. The platform allows project inspectors to input plan characteristics, calculate NOx emissions, and predict traffic increases. The data is sent to Aerius, and the results are displayed as map layers within the platform. Technologies involved include BIM models, the Aerius Calculator, and dynamic traffic models, providing a comprehensive tool for environmental impact assessment."/>
    <s v="City"/>
    <s v="City"/>
    <s v="D&amp;B"/>
    <s v="Planning, forecasting, predicting and simulating"/>
    <s v="500 - 1,000"/>
    <x v="4"/>
    <x v="2"/>
    <s v="Netherlands"/>
    <x v="1"/>
    <n v="2"/>
    <s v="N/A"/>
    <s v="N/A"/>
    <s v="x"/>
    <m/>
    <s v="x"/>
    <s v="x"/>
    <s v="x"/>
    <m/>
    <s v="x"/>
    <m/>
    <m/>
    <s v="x"/>
    <s v="x"/>
    <m/>
    <m/>
    <m/>
    <m/>
    <m/>
    <m/>
    <s v="x"/>
    <m/>
    <m/>
    <s v="x"/>
    <s v="x"/>
    <m/>
    <m/>
    <m/>
    <m/>
    <m/>
    <m/>
    <m/>
    <m/>
    <m/>
    <m/>
    <m/>
    <m/>
    <m/>
    <m/>
    <m/>
    <m/>
    <s v="https://www.tygron.com/nl/blog/2020/11/30/stikstofdepositie-in-kaart-in-het-tygron-platform/"/>
  </r>
  <r>
    <n v="211"/>
    <x v="210"/>
    <s v="Tygron"/>
    <s v="The Climate-adaptive design of the Amersfoort station area uses a digital twin to address increasing heat and heavier rainfall, aiming to maintain accessibility and livability. As part of the EU SCOREwater project, this initiative involves stakeholders like the municipality of Amersfoort, the Vallei en Veluwe water board, and Tygron, leveraging big data and smart algorithms. The digital twin integrates geographical information to simulate and visualize in 3D scenarios such as T=100 showers and extreme heat, testing designs against criteria like a 10-meter accessible path during floods, a 10°C drop in PET to reduce heat stress, and achieving a 50% greenery-to-pavement ratio. The Digital Twin was developed on the basis of geographic information available on the site, buildings, and land use data. Technologies include Tygron's water and heat stress modules to evaluate the station area's climate adaptivity._x000a__x000a__x000a__x000a__x000a__x000a_"/>
    <s v="District"/>
    <s v="Multiple"/>
    <s v="D&amp;B"/>
    <s v="Planning, forecasting, predicting and simulating"/>
    <s v="500 - 1,000"/>
    <x v="4"/>
    <x v="2"/>
    <s v="Netherlands"/>
    <x v="1"/>
    <n v="3"/>
    <s v="N/A"/>
    <s v="N/A"/>
    <s v="x"/>
    <m/>
    <s v="x"/>
    <s v="x"/>
    <s v="x"/>
    <m/>
    <s v="x"/>
    <m/>
    <m/>
    <s v="x"/>
    <s v="x"/>
    <m/>
    <m/>
    <m/>
    <m/>
    <m/>
    <m/>
    <s v="x"/>
    <m/>
    <s v="x"/>
    <m/>
    <s v="x"/>
    <m/>
    <m/>
    <m/>
    <m/>
    <m/>
    <m/>
    <m/>
    <m/>
    <m/>
    <m/>
    <m/>
    <m/>
    <m/>
    <m/>
    <m/>
    <m/>
    <s v="https://www.tygron.com/en/blog/2020/06/15/climate-adaptive-design-of-the-amersfoort-station-area-how-a-digital-twin-can-help/"/>
  </r>
  <r>
    <n v="212"/>
    <x v="211"/>
    <s v="Tygron"/>
    <s v="Urban planning is becoming increasingly complex due to high housing demand and the need for healthy living environments. The main challenge is integrating and visualizing all data and simulation models holistically for informed decision-making at every project stage._x000a__x000a_This project aims to develop a reusable Digital Twin technology template for various locations. It integrates, simulates, and presents all necessary site data, recalculating the environmental impact of urban development plans and assessing climate, nature, and biodiversity factors._x000a__x000a_Heijmans, a company in property development and construction, uses this methodology for better planning, simulation, and monitoring of urban projects"/>
    <s v="City"/>
    <s v="City"/>
    <s v="D&amp;B"/>
    <s v="Planning, forecasting, predicting and simulating"/>
    <s v="N/A"/>
    <x v="4"/>
    <x v="2"/>
    <s v="Netherlands"/>
    <x v="1"/>
    <n v="3"/>
    <s v="The average planning process is 6 years. The Digital Twin is designed to streamline this planning process. Research conducted by the company Facton, commissioned by the Dutch Ministry of Internal Affairs, states the following metrics:_x000a__x000a_    Reduces the planning process from 6 to 2 years._x000a_    Requires 50% fewer resources from the government._x000a_    Requires 30% fewer resources from the project developer._x000a_    Requires 20% fewer resources from consulting firms._x000a_    A very important bonus of the shortened process is that external conditions (such as market situation, legislation, and political climate) are less volatile. This significantly increases the success rate of projects."/>
    <s v="D&amp;B"/>
    <s v="x"/>
    <m/>
    <s v="x"/>
    <s v="x"/>
    <s v="x"/>
    <m/>
    <s v="x"/>
    <m/>
    <m/>
    <s v="x"/>
    <s v="x"/>
    <m/>
    <m/>
    <m/>
    <m/>
    <m/>
    <m/>
    <s v="x"/>
    <m/>
    <m/>
    <m/>
    <s v="x"/>
    <m/>
    <m/>
    <m/>
    <m/>
    <m/>
    <m/>
    <m/>
    <m/>
    <m/>
    <m/>
    <m/>
    <m/>
    <m/>
    <m/>
    <m/>
    <m/>
    <s v="https://www.tygron.com/en/blog/2024/06/14/scalable-digital-twin-technology-for-urban-development/"/>
  </r>
  <r>
    <n v="213"/>
    <x v="212"/>
    <s v="Tygron"/>
    <s v="In June 2023, the Kakhovka Dam in Ukraine failed, a crisis of unprecedented scale that demanded an immediate response to its devastating flood impacts. In the hours and days after the catastrophic Kakhovka Dam break, a specialized team of experts from Arcadis and Tygron built a Digital Twin of the dam, its catchment area, and the flood to gain better insights into the disaster. The Digital Twin, constructed using Tygron’s advanced modeling technology, allowed experts on the ground to anticipate the course of the flooding and take proactive measures to mitigate its impact. Using the hydrodynamic model, the arrival times, flow velocities, and intensities of the floodwater could be accurately simulated for specific areas._x000a__x000a_The Digital Twin techniques represented a significant departure from traditional flood risk management methods, underscoring how real-time modeling technologies significantly aided emergency responders by providing timely and accurate flood impact information."/>
    <s v="Dam"/>
    <s v="Multiple"/>
    <s v="D&amp;B"/>
    <s v="Planning, forecasting, predicting and simulating"/>
    <s v="500 - 1,000"/>
    <x v="4"/>
    <x v="2"/>
    <s v="Netherlands"/>
    <x v="1"/>
    <n v="3"/>
    <s v="N/A"/>
    <s v="N/A"/>
    <s v="x"/>
    <m/>
    <s v="x"/>
    <s v="x"/>
    <s v="x"/>
    <m/>
    <s v="x"/>
    <m/>
    <m/>
    <s v="x"/>
    <s v="x"/>
    <m/>
    <m/>
    <m/>
    <m/>
    <m/>
    <m/>
    <m/>
    <m/>
    <s v="x"/>
    <m/>
    <s v="x"/>
    <m/>
    <m/>
    <m/>
    <m/>
    <m/>
    <m/>
    <m/>
    <m/>
    <m/>
    <m/>
    <m/>
    <m/>
    <m/>
    <m/>
    <m/>
    <m/>
    <s v="https://www.tygron.com/en/blog/2023/06/09/khakhova-dam-break-simulation/_x000a_"/>
  </r>
  <r>
    <n v="214"/>
    <x v="213"/>
    <s v="Amazon Web Services, Matterport"/>
    <s v="INVISTA, a global producer of chemical intermediates, polymers, and fibers, implemented a digital twin solution to transform its operations using Matterport and AWS IoT TwinMaker. This digital twin serves as a virtual replica of INVISTA's manufacturing facilities, enabling detailed 3D visualizations and the integration of real-time data from IoT sensors, video feeds, and enterprise applications. Technically, the digital twin allows for remote monitoring, predictive maintenance, and enhanced training, preserving institutional knowledge and improving operational efficiency. Developed using AWS services like Amazon EC2 and Amazon ECS, this solution seamlessly integrates various data sources, providing near-real-time insights and facilitating remote collaboration. The technology enhances operational efficiency, safety, and sustainability, setting a new industry standard in manufacturing."/>
    <s v="Manufacturing line"/>
    <s v="Single"/>
    <s v="O&amp;M"/>
    <s v="Optimizing operations, management, and processes"/>
    <s v="N/A"/>
    <x v="10"/>
    <x v="4"/>
    <s v="United States"/>
    <x v="3"/>
    <n v="3"/>
    <s v="N/A"/>
    <s v="N/A"/>
    <s v="x"/>
    <s v="x"/>
    <m/>
    <m/>
    <s v="x"/>
    <m/>
    <s v="x"/>
    <s v="x"/>
    <m/>
    <s v="x"/>
    <m/>
    <m/>
    <m/>
    <s v="x"/>
    <m/>
    <m/>
    <m/>
    <s v="x"/>
    <s v="x"/>
    <s v="x"/>
    <m/>
    <s v="x"/>
    <m/>
    <m/>
    <m/>
    <m/>
    <m/>
    <m/>
    <m/>
    <m/>
    <m/>
    <m/>
    <m/>
    <m/>
    <m/>
    <m/>
    <m/>
    <m/>
    <s v="https://aws.amazon.com/blogs/industries/invistas-operational-transformation-with-matterport-and-aws-iot-twinmaker/"/>
  </r>
  <r>
    <n v="215"/>
    <x v="214"/>
    <s v="Amazon Web Services, Esri"/>
    <s v="Vodafone collaborated with Esri and AWS to develop a UK-wide digital twin for its mobile network, aiming to optimize network rollout and enhance services. The digital twin, offers insights into Vodafone’s network infrastructure, including cell towers and surrounding landscapes. It began as a simple map and evolved into a comprehensive 3D model of Britain's network and environment, covering 245,000 square kilometers. Created using GIS technology and stored in the AWS cloud, the twin incorporates detailed data on signal propagation, environmental features, and network infrastructure, enhancing operational efficiencies. Technologies involved in its development include Esri’s ArcGIS Enterprise platform, AWS services, and expertise from partners such as NTT Data and ROK Technologies. The digital twin incorporates vast amounts of data, including 3D buildings and vegetation, enabling engineers to visualize parameters and assess environmental impacts quickly. Engineers utilize it for virtual site visits, signal strength modeling, and preplanning maintenance and upgrades. The twin also aids in capacity planning for new developments and contributes to Vodafone’s carbon reduction goals by minimizing physical site visits. This sophisticated tool, accessible to all Vodafone employees, continuously improves through user input, ensuring accurate and up-to-date network management. "/>
    <s v="Utility Network"/>
    <s v="City"/>
    <s v="O&amp;M"/>
    <s v="Planning, forecasting, predicting and simulating"/>
    <s v="N/A"/>
    <x v="12"/>
    <x v="2"/>
    <s v="United Kingdom"/>
    <x v="1"/>
    <n v="2"/>
    <s v="N/A"/>
    <s v="N/A"/>
    <s v="x"/>
    <s v="x"/>
    <m/>
    <s v="x"/>
    <s v="x"/>
    <m/>
    <s v="x"/>
    <s v="x"/>
    <m/>
    <s v="x"/>
    <m/>
    <s v="x"/>
    <m/>
    <s v="x"/>
    <m/>
    <m/>
    <m/>
    <m/>
    <m/>
    <m/>
    <m/>
    <s v="x"/>
    <m/>
    <m/>
    <m/>
    <m/>
    <m/>
    <m/>
    <m/>
    <m/>
    <m/>
    <m/>
    <m/>
    <m/>
    <m/>
    <m/>
    <m/>
    <m/>
    <s v="https://aws.amazon.com/partners/success/vodafone-esri/_x000a_https://www.esri.com/about/newsroom/blog/vodafone-digital-twin/_x000a_https://www.vodafone.com/news/technology/vodafone-mobile-network-digital-twin"/>
  </r>
  <r>
    <n v="216"/>
    <x v="215"/>
    <s v="Amazon Web Services"/>
    <s v="Procore Technologies Inc. is collaborating with Amazon Web Services (AWS) to utilize AWS IoT TwinMaker, accelerating the creation of digital twins for construction projects. The digital twin serves as a bridge between construction data and facility operations, enabling the integration of Procore's construction information into the operations phase. This integration allows project owners to incorporate real-time data sources with Procore's as-built information, streamlining operations and maintenance and facilitating lifecycle analysis of assets. AWS IoT TwinMaker simplifies the creation of digital twins by connecting to various data sources like sensors and business applications. This partnership aims to help owners reduce costs, optimize performance, and prepare for future project needs. Technologies involved include AWS IoT TwinMaker for digital twin creation and Procore's construction management software for project data integration._x000a_"/>
    <s v="Construction site"/>
    <s v="Single"/>
    <s v="D&amp;B"/>
    <s v="Optimize design and construction"/>
    <s v="N/A"/>
    <x v="3"/>
    <x v="2"/>
    <s v="United States"/>
    <x v="3"/>
    <n v="2"/>
    <s v="N/A"/>
    <s v="N/A"/>
    <s v="x"/>
    <s v="x"/>
    <m/>
    <m/>
    <s v="x"/>
    <m/>
    <s v="x"/>
    <m/>
    <m/>
    <m/>
    <s v="x"/>
    <m/>
    <m/>
    <s v="x"/>
    <m/>
    <m/>
    <m/>
    <s v="x"/>
    <m/>
    <m/>
    <m/>
    <m/>
    <m/>
    <m/>
    <m/>
    <m/>
    <m/>
    <m/>
    <m/>
    <m/>
    <m/>
    <m/>
    <m/>
    <m/>
    <m/>
    <m/>
    <m/>
    <m/>
    <s v="https://www.procore.com/press/procore-works-with-aws-to-bring-digital-twins-to-the-construction-industry_x000a_https://www.constructiondive.com/news/amazon-procore-digital-partnership-construction-technology/627720/_x000a_https://www.ebmag.com/procore-and-aws-to-accelerate-the-creation-of-digital-twins-in-construction/"/>
  </r>
  <r>
    <n v="217"/>
    <x v="216"/>
    <s v="Amazon Web Services"/>
    <s v="Mircom, a global leader in intelligent building solutions, sought to modernize its Open Graphic Navigator (OpenGN), transitioning it from a single-site digital twin to a cloud-based platform utilizing Amazon Web Services (AWS). This move aimed to reduce infrastructure costs by 30–40% while enhancing building monitoring capabilities by 4 to 10 times. OpenGN, originally designed for fire alarm management, evolved into a comprehensive IoT software platform for various building technologies. The digital twin created is a single-site and multi-site monitoring system for smart buildings, providing a unified pane of glass for building management. It is used to monitor and manage mission-critical building technologies, such as fire detection, building automation, communication, security, and other smart technologies. Technically, the digital twin integrates 2D and 3D graphical representations of building data, leveraging GPU acceleration for high-performance processing and open-source software to reduce costs. Technologies involved include AWS Graviton2 processors, Amazon EC2, NICE DCV for remote display, and various open-source tools such as Ubuntu Server and MySQL Community Server. This transition not only improved operational efficiency but also positioned Mircom to expand its customer base and realize its vision of creating safer, smarter buildings."/>
    <s v="Building"/>
    <s v="Single"/>
    <s v="O&amp;M"/>
    <s v="Monitoring and tracking"/>
    <s v="N/A"/>
    <x v="4"/>
    <x v="2"/>
    <s v="Canada"/>
    <x v="3"/>
    <n v="3"/>
    <s v="- A 30–40% decrease in infrastructure costs was achieved by utilizing Amazon EC2 G5g Instances, leading to significant cost savings._x000a_- Over 90% reduction in third-party licensing costs was realized, contributing to overall cost optimization._x000a_- Building monitoring capability increased by 4 to 10 times, enhancing operational efficiency and responsiveness."/>
    <s v="D&amp;B"/>
    <s v="x"/>
    <s v="x"/>
    <s v="x"/>
    <m/>
    <s v="x"/>
    <m/>
    <m/>
    <s v="x"/>
    <m/>
    <s v="x"/>
    <m/>
    <m/>
    <m/>
    <s v="x"/>
    <s v="x"/>
    <m/>
    <m/>
    <m/>
    <m/>
    <m/>
    <m/>
    <m/>
    <m/>
    <m/>
    <m/>
    <m/>
    <m/>
    <m/>
    <m/>
    <n v="0.35"/>
    <m/>
    <m/>
    <m/>
    <m/>
    <m/>
    <m/>
    <m/>
    <n v="0.9"/>
    <s v="https://aws.amazon.com/solutions/case-studies/mircom-case-study/"/>
  </r>
  <r>
    <n v="218"/>
    <x v="217"/>
    <s v="Amazon Web Services"/>
    <s v="John Holland, a prominent contractor in infrastructure, utilized AWS IoT TwinMaker to develop a proof of concept (PoC) digital twin, aiming to manage and interpret the vast data accumulated during asset construction. Leveraging AWS IoT TwinMaker, they crafted a digital replica of the Sydney Football Stadium, demonstrating the value of real-time analytics and unified decision-making. This involved integrating diverse data sources, including IoT sensor data and third-party systems like noise and temperature sensors, to create a comprehensive digital representation of the stadium. Through this digital twin, stakeholders could visualize, track, and understand data across the project lifecycle, facilitating regulatory compliance, operational efficiency, and stakeholder decision-making. The PoC highlighted the potential of digital twins in optimizing asset development and management, showcasing John Holland's commitment to leveraging innovative technologies for sustainable outcomes."/>
    <s v="Building"/>
    <s v="Single"/>
    <s v="D&amp;B"/>
    <s v="Optimize design and construction"/>
    <s v="N/A"/>
    <x v="3"/>
    <x v="2"/>
    <s v="Australia"/>
    <x v="0"/>
    <n v="2"/>
    <s v="N/A"/>
    <s v="N/A"/>
    <s v="x"/>
    <s v="x"/>
    <m/>
    <s v="x"/>
    <s v="x"/>
    <m/>
    <s v="x"/>
    <s v="x"/>
    <m/>
    <s v="x"/>
    <s v="x"/>
    <s v="x"/>
    <s v="x"/>
    <s v="x"/>
    <m/>
    <m/>
    <m/>
    <m/>
    <m/>
    <m/>
    <m/>
    <m/>
    <m/>
    <m/>
    <m/>
    <m/>
    <m/>
    <m/>
    <m/>
    <m/>
    <m/>
    <m/>
    <m/>
    <m/>
    <m/>
    <m/>
    <m/>
    <m/>
    <s v="https://aws.amazon.com/solutions/case-studies/john-holland-iot-twinmaker-case-study/"/>
  </r>
  <r>
    <n v="219"/>
    <x v="218"/>
    <s v="Amazon Web Services"/>
    <s v="Siemens Smart Infrastructure developed the Building Twin platform on AWS to break building data out of silos and enhance smart building operations. The digital twin creates a machine-readable representation of a building by ingesting data on construction, performance, and various building systems. It is used to provide a unified interface for managing HVAC, fire prevention, security, lighting, and power, making building operations more efficient and integrated. Technically, Building Twin leverages AWS services like Amazon Neptune for graph databases, Amazon EC2 for cloud computing, AWS Lambda for code execution based on triggers, and Amazon AppStream 2.0 for application streaming. The platform democratizes data access, allowing both technical and non-technical users to build applications that unlock new customer value."/>
    <s v="Building"/>
    <s v="Single"/>
    <s v="O&amp;M"/>
    <s v="Monitoring and tracking"/>
    <s v="N/A"/>
    <x v="4"/>
    <x v="2"/>
    <s v="N/A"/>
    <x v="6"/>
    <n v="2"/>
    <s v="N/A"/>
    <s v="N/A"/>
    <s v="x"/>
    <s v="x"/>
    <m/>
    <m/>
    <s v="x"/>
    <m/>
    <s v="x"/>
    <m/>
    <m/>
    <s v="x"/>
    <s v="x"/>
    <m/>
    <s v="x"/>
    <s v="x"/>
    <m/>
    <m/>
    <m/>
    <m/>
    <m/>
    <m/>
    <m/>
    <m/>
    <m/>
    <m/>
    <m/>
    <m/>
    <m/>
    <m/>
    <m/>
    <m/>
    <m/>
    <m/>
    <m/>
    <m/>
    <m/>
    <m/>
    <m/>
    <m/>
    <s v="https://aws.amazon.com/solutions/case-studies/siemens-smart-infrastructure-case-study/?did=cr_card&amp;trk=cr_card"/>
  </r>
  <r>
    <n v="220"/>
    <x v="219"/>
    <s v="Amazon Web Services"/>
    <s v="Carrier.io uses AWS IoT TwinMaker to reduce equipment downtime in commercial buildings with legacy systems and diverse equipment vendors. The primary challenge is managing thousands of assets per building, with data spread across time-series, transactional, and spatial silos. AWS IoT TwinMaker's asset modeling service creates a semantic data model that stores relationships between these assets, enabling queries across the disparate data sources. This solution connects Carrier equipment and other devices, facilitating the creation of digital applications that streamline building operations and improve efficiency."/>
    <s v="Building"/>
    <s v="Single"/>
    <s v="O&amp;M"/>
    <s v="Maintenance and inspection"/>
    <s v="N/A"/>
    <x v="4"/>
    <x v="2"/>
    <s v="N/A"/>
    <x v="3"/>
    <n v="2"/>
    <s v="N/A"/>
    <s v="N/A"/>
    <s v="x"/>
    <s v="x"/>
    <m/>
    <m/>
    <s v="x"/>
    <m/>
    <s v="x"/>
    <m/>
    <m/>
    <m/>
    <s v="x"/>
    <s v="x"/>
    <m/>
    <s v="x"/>
    <m/>
    <m/>
    <m/>
    <m/>
    <m/>
    <m/>
    <m/>
    <m/>
    <m/>
    <m/>
    <m/>
    <m/>
    <m/>
    <m/>
    <m/>
    <m/>
    <m/>
    <m/>
    <m/>
    <m/>
    <m/>
    <m/>
    <m/>
    <m/>
    <s v="https://d1.awsstatic.com/events/Summits/amer2021/maysummitonline/amer-sf-summit-2022/Delivering_business_outcomes_with_digital_twins_IOT101-R2.pdf"/>
  </r>
  <r>
    <n v="221"/>
    <x v="220"/>
    <s v="Amazon Web Services"/>
    <s v="KONE and AWS collaborated to drive efficiency and sustainability in commercial buildings through innovative mechanisms. They addressed challenges like adaptability, situational awareness, data-to-insights gaps, and the need for holistic, real-time overviews of building data. The solutions included People Flow optimization tools such as simulations, analytics, and cognitive optimization for social sustainability. This collaboration emphasized experimentation, customer-centricity, and a culture of innovation, resulting in prototypes and scalable solutions that empower customers to innovate faster and think bigger while addressing environmental impacts and operational efficiency."/>
    <s v="Railway Station"/>
    <s v="Single"/>
    <s v="O&amp;M"/>
    <s v="Planning, forecasting, predicting and simulating"/>
    <s v="N/A"/>
    <x v="19"/>
    <x v="6"/>
    <s v="Finland"/>
    <x v="1"/>
    <n v="3"/>
    <s v="N/A"/>
    <s v="N/A"/>
    <s v="x"/>
    <m/>
    <m/>
    <m/>
    <s v="x"/>
    <m/>
    <s v="x"/>
    <m/>
    <m/>
    <m/>
    <s v="x"/>
    <s v="x"/>
    <m/>
    <s v="x"/>
    <m/>
    <m/>
    <m/>
    <m/>
    <m/>
    <m/>
    <m/>
    <s v="x"/>
    <m/>
    <m/>
    <m/>
    <m/>
    <m/>
    <m/>
    <m/>
    <m/>
    <m/>
    <m/>
    <m/>
    <m/>
    <m/>
    <m/>
    <m/>
    <m/>
    <s v="https://d1.awsstatic.com/events/Summits/reinvent2023/INO106_Driving-efficiency-and-sustainability-with-AWS-innovation-mechanisms.pdf_x000a_https://aws.amazon.com/solutions/case-studies/kone-case-study/"/>
  </r>
  <r>
    <n v="222"/>
    <x v="221"/>
    <s v="Amazon Web Services"/>
    <s v="Daiwa House Industry Co., Ltd. utilized Amazon Web Services (AWS) to create a digital twin of their factory equipment, combining Digital Twin and IoT technology with 3D data from their factory. The digital twin is used for remote monitoring, advanced operation, and visualization of factory equipment, enhancing building management using AWS IoT technology. Technologies involved include AWS IoT Greengrass for data uploading from sensors, AWS Lambda for data processing, and Amazon DynamoDB for database management. This project aims to optimize facility management, reduce wiring costs, and provide cost-effective remote management through AWS serverless and managed services."/>
    <s v="Factory"/>
    <s v="Single"/>
    <s v="O&amp;M"/>
    <s v="Monitoring and tracking"/>
    <s v="N/A"/>
    <x v="10"/>
    <x v="4"/>
    <s v="Japan"/>
    <x v="0"/>
    <n v="2"/>
    <s v="N/A"/>
    <s v="N/A"/>
    <s v="x"/>
    <s v="x"/>
    <m/>
    <m/>
    <s v="x"/>
    <m/>
    <s v="x"/>
    <m/>
    <m/>
    <s v="x"/>
    <m/>
    <s v="x"/>
    <m/>
    <s v="x"/>
    <m/>
    <m/>
    <m/>
    <m/>
    <m/>
    <m/>
    <m/>
    <m/>
    <m/>
    <m/>
    <m/>
    <m/>
    <m/>
    <m/>
    <m/>
    <m/>
    <m/>
    <m/>
    <m/>
    <m/>
    <m/>
    <m/>
    <m/>
    <m/>
    <s v="https://aws.amazon.com/solutions/case-studies/daiwahouse-case-study/"/>
  </r>
  <r>
    <n v="223"/>
    <x v="222"/>
    <s v="Amazon Web Services"/>
    <s v="Toronto Metropolitan University collaborated with FuseForward to create a smart campus platform on AWS, integrating data from various IoT sensors across campus buildings. This platform ingests and stores 500,000 data records daily, helping researchers optimize energy efficiency and gain better visibility into building operations. The digital twin, developed using AWS IoT TwinMaker, Amazon Kinesis Data Streams, and AWS Lambda, provides real-time monitoring and visualization of building data, enabling proactive maintenance and data-driven decision-making. Key technologies include Amazon OpenSearch Service, MySQL databases, Amazon S3, AWS Glue, and Amazon EC2 for data storage, processing, and visualization. The project aims to use the campus as a testbed for smart city technologies, integrating infrastructure data for holistic campus management."/>
    <s v="Campus / Compound"/>
    <s v="Multiple"/>
    <s v="O&amp;M"/>
    <s v="Maintenance and inspection"/>
    <s v="N/A"/>
    <x v="4"/>
    <x v="2"/>
    <s v="Canada"/>
    <x v="3"/>
    <n v="3"/>
    <s v="N/A"/>
    <s v="N/A"/>
    <s v="x"/>
    <s v="x"/>
    <m/>
    <m/>
    <s v="x"/>
    <m/>
    <s v="x"/>
    <s v="x"/>
    <m/>
    <s v="x"/>
    <s v="x"/>
    <s v="x"/>
    <m/>
    <s v="x"/>
    <m/>
    <m/>
    <m/>
    <m/>
    <m/>
    <s v="x"/>
    <m/>
    <m/>
    <m/>
    <m/>
    <m/>
    <m/>
    <m/>
    <m/>
    <m/>
    <m/>
    <m/>
    <m/>
    <m/>
    <m/>
    <m/>
    <m/>
    <m/>
    <m/>
    <s v="https://aws.amazon.com/partners/success/toronto-metropolitan-university/"/>
  </r>
  <r>
    <n v="224"/>
    <x v="223"/>
    <s v="Amazon Web Services"/>
    <s v="Woodside, an Australian LNG company, partnered with AWS to create a cutting-edge solution called &quot;FUSE&quot;. This 3D digital twin allows operators to perform their tasks remotely, gaining superior situational awareness compared to traditional methods.  FUSE leverages AWS services to collect various data sources (existing plant data and new sensor readings) and present it in a way that reduces the time operators spend in potentially hazardous environments.  This not only improves safety but also frees up their time for more complex tasks. Additionally, the serverless architecture allows FUSE to seamlessly scale as Woodside incorporates more assets into the system. Overall, this innovative solution minimizes downtime through continuous monitoring and empowers operators to work remotely and safely."/>
    <s v="Utility Network"/>
    <s v="Single"/>
    <s v="O&amp;M"/>
    <s v="Monitoring and tracking"/>
    <s v="N/A"/>
    <x v="10"/>
    <x v="1"/>
    <s v="Australia"/>
    <x v="0"/>
    <n v="3"/>
    <s v="N/A"/>
    <s v="O&amp;M"/>
    <s v="x"/>
    <s v="x"/>
    <m/>
    <m/>
    <s v="x"/>
    <m/>
    <m/>
    <s v="x"/>
    <m/>
    <s v="x"/>
    <s v="x"/>
    <s v="x"/>
    <s v="x"/>
    <s v="x"/>
    <s v="x"/>
    <m/>
    <m/>
    <m/>
    <s v="x"/>
    <s v="x"/>
    <m/>
    <m/>
    <m/>
    <m/>
    <m/>
    <m/>
    <m/>
    <m/>
    <m/>
    <m/>
    <m/>
    <m/>
    <m/>
    <m/>
    <m/>
    <m/>
    <m/>
    <m/>
    <s v="https://d1.awsstatic.com/events/aws-re-mars-event-2022/Innovating_power_plant_operations_through_digital_twins_AUT205.pdf"/>
  </r>
  <r>
    <n v="225"/>
    <x v="224"/>
    <s v="Amazon Web Services"/>
    <s v="This project enhance the efficiency and effectiveness of water treatment processes by developing and deploying a hybrid system architecture that enables real-time data visualization and predictive maintenance. This system aims to address the challenges posed by varying water quality, weather, and real-world conditions, ultimately reducing operational costs and facilitating remote monitoring. The project focuses on the implementation of near real-time water quality monitoring digital twins and predictive maintenance algorithms for stormwater purification equipment, exemplified by its deployment at Tuggerah Lake NSW."/>
    <s v="Factory"/>
    <s v="Single"/>
    <s v="O&amp;M"/>
    <s v="Optimizing operations, management, and processes"/>
    <s v="N/A"/>
    <x v="0"/>
    <x v="2"/>
    <s v="Australia"/>
    <x v="0"/>
    <n v="2"/>
    <s v="N/A"/>
    <s v="O&amp;M"/>
    <s v="x"/>
    <s v="x"/>
    <m/>
    <m/>
    <s v="x"/>
    <m/>
    <s v="x"/>
    <m/>
    <m/>
    <s v="x"/>
    <s v="x"/>
    <m/>
    <s v="x"/>
    <s v="x"/>
    <s v="x"/>
    <m/>
    <m/>
    <m/>
    <s v="x"/>
    <m/>
    <m/>
    <s v="x"/>
    <m/>
    <m/>
    <m/>
    <m/>
    <m/>
    <m/>
    <m/>
    <m/>
    <m/>
    <m/>
    <m/>
    <m/>
    <m/>
    <m/>
    <m/>
    <m/>
    <s v="https://aogexpo.com.au/wp-content/uploads/2024/03/Thu-1030-1200-Using-Real-Time-Data-to-Clean-the-Lake.pdf"/>
  </r>
  <r>
    <n v="226"/>
    <x v="225"/>
    <s v="Amazon Web Services"/>
    <s v="North East Water has adopted a cloud-based digital twin solution to enhance the efficiency of their sewer pump network. This includes enabling proactive maintenance, improving security, reducing after-hours emergency repairs, optimizing resource allocation, and lowering overall costs. By shifting to a data-driven approach, they aim to achieve a 15% increase in operational efficiency, an 80% accuracy in predicting pump faults within 7 days and implement advanced fault alerts based on over 1200 data points."/>
    <s v="Utility Network"/>
    <s v="Multiple"/>
    <s v="O&amp;M"/>
    <s v="Optimizing operations, management, and processes"/>
    <s v="N/A"/>
    <x v="0"/>
    <x v="2"/>
    <s v="Australia"/>
    <x v="0"/>
    <n v="3"/>
    <s v="- 15% operational efficiency improved_x000a_- 80% near real-time pump faults prediction accuracy_x000a_- 1,200+ data points considered to send an in-advance pump fault alert"/>
    <s v="N/A"/>
    <s v="x"/>
    <s v="x"/>
    <s v="x"/>
    <m/>
    <s v="x"/>
    <m/>
    <s v="x"/>
    <m/>
    <m/>
    <s v="x"/>
    <s v="x"/>
    <s v="x"/>
    <s v="x"/>
    <s v="x"/>
    <s v="x"/>
    <m/>
    <m/>
    <m/>
    <m/>
    <s v="x"/>
    <m/>
    <m/>
    <m/>
    <m/>
    <m/>
    <m/>
    <m/>
    <m/>
    <m/>
    <m/>
    <m/>
    <m/>
    <m/>
    <m/>
    <m/>
    <m/>
    <m/>
    <m/>
    <s v="https://arq.group/north-east-water-digital-twin/"/>
  </r>
  <r>
    <n v="227"/>
    <x v="226"/>
    <s v="Amazon Web Services"/>
    <s v="Melbourne Water has implemented a digital twin pilot technology to predict the quality of recycled water with an accuracy rate of 75%, providing insights for proactive water management. Developed in collaboration with ARQ Group, an AWS partner specializing in cloud, digital data, and analytics solutions, the digital twin leverages AWS technologies to create a virtual replica of Melbourne Water's Class A recycled water system. This digital twin enables real-time monitoring and analysis by combining historical data, machine learning algorithms, and predictive analytics to forecast water quality up to 48 hours in advance. The pilot project, conducted over three months, aimed to optimize water management processes, identify trends, detect anomalies, and implement corrective measures promptly. By utilizing advanced predictive capabilities, the digital twin technology supports Melbourne Water's efforts to deliver safe, reliable, and sustainable water solutions to its customers."/>
    <s v="Water treatment facilities"/>
    <s v="Single"/>
    <s v="O&amp;M"/>
    <s v="Planning, forecasting, predicting and simulating"/>
    <s v="N/A"/>
    <x v="0"/>
    <x v="2"/>
    <s v="Australia"/>
    <x v="0"/>
    <n v="3"/>
    <s v="15% operational efficiency improved_x000a_80% near real-time pump faults prediction accuracy for the next 7days_x000a_1,200+ data points considered to send an in-advanced pump fault alert"/>
    <s v="O&amp;M"/>
    <s v="x"/>
    <s v="x"/>
    <s v="x"/>
    <m/>
    <s v="x"/>
    <m/>
    <s v="x"/>
    <m/>
    <m/>
    <s v="x"/>
    <s v="x"/>
    <s v="x"/>
    <m/>
    <s v="x"/>
    <m/>
    <m/>
    <s v="x"/>
    <m/>
    <s v="x"/>
    <s v="x"/>
    <m/>
    <m/>
    <m/>
    <m/>
    <m/>
    <m/>
    <m/>
    <m/>
    <m/>
    <m/>
    <m/>
    <m/>
    <m/>
    <m/>
    <m/>
    <m/>
    <m/>
    <m/>
    <s v="https://www.melbournewater.com.au/about-us/what-we-do/news/melbourne-waters-digital-twin-empowers-accurate-prediction-recycled-water"/>
  </r>
  <r>
    <n v="228"/>
    <x v="227"/>
    <s v="Amazon Web Services"/>
    <s v="Coca-Cola İçecek (CCI) used AWS IoT SiteWise to develop a digital twin for optimizing its Clean-in-Place (CIP) sanitation process across its 26 bottling plants, improving operational efficiency and sustainability. The digital twin allows CCI to automate shop floor processes, providing a holistic view of manufacturing operations and enabling real-time monitoring and predictive maintenance. Technically, the system collects and processes data from IoT devices using AWS IoT Greengrass and AWS IoT Analytics, and visualizes it through Grafana dashboards, supported by Amazon DynamoDB and Amazon Athena. Within 2 months of implementation and 4 months of deployment, the project achieved significant resource savings, including 20% on energy and 9% on water annually, while identifying over 30 improvement opportunities. This initiative is part of CCI’s broader digital strategy to enhance asset optimization, sustainability, and efficiency through advanced analytics and AI integration. The solution was built in 2 months."/>
    <s v="Factory"/>
    <s v="Single"/>
    <s v="O&amp;M"/>
    <s v="Optimizing operations, management, and processes"/>
    <s v="N/A"/>
    <x v="10"/>
    <x v="4"/>
    <s v="Turkey"/>
    <x v="4"/>
    <n v="2"/>
    <s v="- 20% saved on energy annually_x000a_- 9% saved on water annually_x000a_- 34 days of process time saved annually_x000a_- Improved environmental sustainability_x000a_- Optimized process time and cost performance"/>
    <s v="O&amp;M"/>
    <s v="x"/>
    <s v="x"/>
    <m/>
    <m/>
    <s v="x"/>
    <m/>
    <s v="x"/>
    <m/>
    <m/>
    <s v="x"/>
    <s v="x"/>
    <s v="x"/>
    <s v="x"/>
    <s v="x"/>
    <m/>
    <m/>
    <m/>
    <m/>
    <m/>
    <m/>
    <m/>
    <s v="x"/>
    <m/>
    <m/>
    <m/>
    <m/>
    <m/>
    <m/>
    <m/>
    <m/>
    <m/>
    <m/>
    <m/>
    <m/>
    <m/>
    <m/>
    <m/>
    <m/>
    <s v="Improving Operational Performance Using AWS IoT SiteWise | Coca-Cola İçecek Case Study | AWS (amazon.com)"/>
  </r>
  <r>
    <n v="229"/>
    <x v="228"/>
    <s v="N/A"/>
    <s v="The Wellington City Council's project, awarded US$1 million from the Global Mayors Challenge, aims to create a video game-like digital twin of Wellington to visualize the impacts of climate change. This innovative tool will allow residents to explore the city’s past, present, and future, using scientific projections to show rising sea levels, storm surges, and potential protective measures like sea walls and mangroves. By integrating height data, aerial imagery, and 3D building models, the digital twin will help citizens understand and engage with climate adaptation strategies. The prototype, which also plans to incorporate historical data and temperature projections, aims to simplify complex climate issues and enhance community involvement in decision-making. The project is expected to launch in mid-2023, offering an interactive platform for residents to access anytime."/>
    <s v="City"/>
    <s v="City"/>
    <s v="D&amp;B"/>
    <s v="Planning, forecasting, predicting and simulating"/>
    <n v="1050"/>
    <x v="4"/>
    <x v="2"/>
    <s v="New Zealand"/>
    <x v="0"/>
    <n v="2"/>
    <s v="N/A"/>
    <s v="N/A"/>
    <s v="x"/>
    <m/>
    <m/>
    <s v="x"/>
    <s v="x"/>
    <m/>
    <s v="x"/>
    <m/>
    <m/>
    <s v="x"/>
    <s v="x"/>
    <m/>
    <m/>
    <m/>
    <m/>
    <m/>
    <m/>
    <m/>
    <m/>
    <s v="x"/>
    <s v="x"/>
    <s v="x"/>
    <m/>
    <m/>
    <m/>
    <m/>
    <m/>
    <m/>
    <m/>
    <m/>
    <m/>
    <m/>
    <m/>
    <m/>
    <m/>
    <m/>
    <m/>
    <m/>
    <s v="https://www.stuff.co.nz/environment/climate-news/127528198/wellington-project-puts-climate-change-into-the-video-game-world-with-1m-award"/>
  </r>
  <r>
    <n v="230"/>
    <x v="229"/>
    <s v="The Boundary"/>
    <s v="This project created highly detailed digital twins of Auckland and Wellington cities in New Zealand. The success resulted from collaboration between the city councils and access to their data. These digital twins are being used for various purposes by both public and private sectors, such as planning new buildings and infrastructure."/>
    <s v="City"/>
    <s v="City"/>
    <s v="Entire"/>
    <s v="Optimizing operations, management, and processes"/>
    <s v="N/A"/>
    <x v="4"/>
    <x v="2"/>
    <s v="New Zealand "/>
    <x v="6"/>
    <n v="2"/>
    <s v="N/A"/>
    <s v="Entire"/>
    <s v="x"/>
    <s v="x"/>
    <m/>
    <m/>
    <s v="x"/>
    <m/>
    <m/>
    <m/>
    <m/>
    <s v="x"/>
    <s v="x"/>
    <m/>
    <m/>
    <s v="x"/>
    <s v="x"/>
    <m/>
    <m/>
    <s v="x"/>
    <m/>
    <m/>
    <s v="x"/>
    <m/>
    <m/>
    <m/>
    <m/>
    <m/>
    <m/>
    <m/>
    <m/>
    <m/>
    <m/>
    <m/>
    <m/>
    <m/>
    <m/>
    <m/>
    <m/>
    <m/>
    <s v="https://www.the-boundary.com/apac/work/auckland-digital-twin"/>
  </r>
  <r>
    <n v="231"/>
    <x v="230"/>
    <s v="The Boundary"/>
    <s v="The project involves the creation of a digital twin for Northport, located in Whangarei Harbour, New Zealand's northernmost deep-water commercial port. Initially developed for community consultation and graphic communication, the digital twin has evolved over three years to its second phase. Now, it serves to provide real-time port data to operators and authorities as the port expands in the future. Covering approximately 250 square kilometers, the digital twin encompasses both current and future designs of the port to support planning and operational needs effectively."/>
    <s v="Ports"/>
    <s v="Multiple"/>
    <s v="D&amp;B"/>
    <s v="Planning, forecasting, predicting and simulating"/>
    <s v="N/A"/>
    <x v="4"/>
    <x v="6"/>
    <s v="New Zealand"/>
    <x v="6"/>
    <n v="2"/>
    <s v="N/A"/>
    <s v="D&amp;B"/>
    <s v="x"/>
    <s v="x"/>
    <m/>
    <m/>
    <s v="x"/>
    <m/>
    <m/>
    <m/>
    <m/>
    <s v="x"/>
    <s v="x"/>
    <m/>
    <m/>
    <m/>
    <m/>
    <m/>
    <m/>
    <s v="x"/>
    <m/>
    <s v="x"/>
    <s v="x"/>
    <m/>
    <m/>
    <m/>
    <m/>
    <m/>
    <m/>
    <m/>
    <m/>
    <m/>
    <m/>
    <m/>
    <m/>
    <m/>
    <m/>
    <m/>
    <m/>
    <m/>
    <s v="https://www.the-boundary.com/apac/work/northport-digital-twin"/>
  </r>
  <r>
    <n v="232"/>
    <x v="231"/>
    <s v="The Boundary"/>
    <s v="Boffa Miskell, a multi-disciplinary master-planning consultancy, developed a future master-plan for Christchurch Airport. This master-plan includes the vision for transport routes, access points, avenues, and strategic architectural developments.  This Digital Twin serves dual purposes: first, to visually depict the proposed scheme for public consultation with the local community, and second, to provide a foundational platform for future analytical work. Initially, the Digital Twin integrates datasets such as passenger flow (both location and volume) through the existing terminal building. This data accessibility aids the design team in detailed development and refinement of the master-plan."/>
    <s v="Airport"/>
    <s v="Single"/>
    <s v="D&amp;B"/>
    <s v="Planning, forecasting, predicting and simulating"/>
    <s v="N/A"/>
    <x v="4"/>
    <x v="6"/>
    <s v="New Zealand"/>
    <x v="6"/>
    <n v="2"/>
    <s v="N/A"/>
    <s v="D&amp;B"/>
    <s v="x"/>
    <s v="x"/>
    <m/>
    <m/>
    <s v="x"/>
    <m/>
    <m/>
    <m/>
    <m/>
    <s v="x"/>
    <s v="x"/>
    <m/>
    <m/>
    <m/>
    <m/>
    <m/>
    <m/>
    <s v="x"/>
    <m/>
    <m/>
    <m/>
    <m/>
    <m/>
    <m/>
    <m/>
    <m/>
    <m/>
    <m/>
    <m/>
    <m/>
    <m/>
    <m/>
    <m/>
    <m/>
    <m/>
    <m/>
    <m/>
    <m/>
    <s v="https://www.the-boundary.com/apac/work/christchurch-airport-2040"/>
  </r>
  <r>
    <n v="233"/>
    <x v="232"/>
    <s v="The Boundary"/>
    <s v="Over the next eight years, approximately $303 million will be invested into the civic precinct area to help transform the city center into a vibrant space called Te Manawataki o Te Papa. This development aims to create a place that the community can be proud of and that attracts visitors. The new space will feature facilities such as a civic whare (public meeting house), museum, community hub, library, and an exhibition and events center. Te Manawataki o Te Papa is expected to bring significant benefits to the city, region, and country."/>
    <s v="City"/>
    <s v="City"/>
    <s v="D&amp;B"/>
    <s v="Planning, forecasting, predicting and simulating"/>
    <s v="N/A"/>
    <x v="4"/>
    <x v="2"/>
    <s v="New Zealand"/>
    <x v="6"/>
    <n v="1"/>
    <s v="N/A"/>
    <s v="D&amp;B"/>
    <s v="x"/>
    <s v="x"/>
    <m/>
    <m/>
    <s v="x"/>
    <m/>
    <m/>
    <m/>
    <m/>
    <s v="x"/>
    <m/>
    <m/>
    <m/>
    <s v="x"/>
    <m/>
    <m/>
    <m/>
    <s v="x"/>
    <m/>
    <m/>
    <m/>
    <m/>
    <m/>
    <m/>
    <m/>
    <m/>
    <m/>
    <m/>
    <m/>
    <m/>
    <m/>
    <m/>
    <m/>
    <m/>
    <m/>
    <m/>
    <m/>
    <m/>
    <s v="https://www.the-boundary.com/apac/work/tauranga"/>
  </r>
  <r>
    <n v="234"/>
    <x v="233"/>
    <s v="The Boundary"/>
    <s v="Te Awa Lakes Digital Twin is a groundbreaking, fully master-planned community in Waikato, New Zealand, encompassing homes, offices, shops, cafés, and adventure parks near the Waikato River. The digital twin has been crucial in the master planning and marketing phases, providing valuable data on pedestrian traffic and community behaviors to optimize amenities based on real-world data. It continues to play a significant role in planning and operational evaluations as the development grows. Additionally, a hot air balloon VR experience has been used for community engagement, offering an immersive virtual tour of the development."/>
    <s v="CIty"/>
    <s v="City"/>
    <s v="Entire"/>
    <s v="Planning, forecasting, predicting and simulating"/>
    <s v="N/A"/>
    <x v="4"/>
    <x v="2"/>
    <s v="New Zealand"/>
    <x v="6"/>
    <n v="2"/>
    <s v="N/A"/>
    <s v="Entire"/>
    <s v="x"/>
    <s v="x"/>
    <m/>
    <s v="x"/>
    <s v="x"/>
    <m/>
    <s v="x"/>
    <m/>
    <m/>
    <s v="x"/>
    <s v="x"/>
    <m/>
    <m/>
    <s v="x"/>
    <m/>
    <m/>
    <m/>
    <s v="x"/>
    <m/>
    <m/>
    <m/>
    <m/>
    <m/>
    <m/>
    <m/>
    <m/>
    <m/>
    <m/>
    <m/>
    <m/>
    <m/>
    <m/>
    <m/>
    <m/>
    <m/>
    <m/>
    <m/>
    <m/>
    <s v="https://www.the-boundary.com/apac/work/te-awa-lakes-digital-twin"/>
  </r>
  <r>
    <n v="235"/>
    <x v="234"/>
    <s v="The Boundary"/>
    <s v="Royale Gold Coast, developed by DD Living and designed by DKO &amp; Mim Design, offers luxurious beachfront penthouses and residences in Australia. Utilizing The Boundary Realspace Sales Platform, the project transforms the off-plan buying process through dynamic architectural visualization tools, including virtual tours, CGIs, and animations. This platform allows sales agents to create customizable content packages instantly shareable with potential buyers, providing an immersive and interactive experience. The Realspace platform integrates videos, floor plans, and interactive features for comprehensive sales and marketing, enhancing the visualization of unbuilt environments in real-time."/>
    <s v="Building"/>
    <s v="Single"/>
    <s v="D&amp;B"/>
    <s v="Optimize design and construction"/>
    <s v="N/A"/>
    <x v="3"/>
    <x v="2"/>
    <s v="Australia"/>
    <x v="6"/>
    <n v="1"/>
    <s v="N/A"/>
    <s v="D&amp;B"/>
    <s v="x"/>
    <s v="x"/>
    <m/>
    <m/>
    <s v="x"/>
    <m/>
    <s v="x"/>
    <m/>
    <m/>
    <s v="x"/>
    <m/>
    <m/>
    <m/>
    <m/>
    <m/>
    <m/>
    <m/>
    <s v="x"/>
    <m/>
    <m/>
    <m/>
    <m/>
    <s v="x"/>
    <m/>
    <m/>
    <m/>
    <m/>
    <m/>
    <m/>
    <m/>
    <m/>
    <m/>
    <m/>
    <m/>
    <m/>
    <m/>
    <m/>
    <m/>
    <s v="https://www.the-boundary.com/apac/work/royale-gold-coast"/>
  </r>
  <r>
    <n v="236"/>
    <x v="235"/>
    <s v="The Boundary"/>
    <s v="Reveal's Field Ops and Technology teams have developed the world's largest subsurface digital twin in Wellington, New Zealand, covering 50 hectares including the CBD and Golden Mile. Utilizing advanced tools like ground-penetrating radar, electromagnetic line tracing, laser scanning, and 360-degree cameras, they produced a highly accurate 3D model of the underground. This RevealTwin provides a single, reliable source of subsurface data, aiding urban planners, engineering consultants, utility surveyors, and contractors in creating better designs, working more efficiently, and managing health and safety risks. Reveal aims to partner with more cities globally to establish similar subsurface twins."/>
    <s v="Underground infrastructure"/>
    <s v="City"/>
    <s v="Entire"/>
    <s v="Full lifecycle management"/>
    <s v="N/A"/>
    <x v="4"/>
    <x v="2"/>
    <s v="New Zealand"/>
    <x v="6"/>
    <n v="2"/>
    <s v="N/A"/>
    <s v="Entire"/>
    <s v="x"/>
    <m/>
    <s v="x"/>
    <m/>
    <s v="x"/>
    <m/>
    <m/>
    <m/>
    <m/>
    <s v="x"/>
    <s v="x"/>
    <s v="x"/>
    <m/>
    <s v="x"/>
    <m/>
    <m/>
    <m/>
    <s v="x"/>
    <m/>
    <m/>
    <m/>
    <m/>
    <s v="x"/>
    <m/>
    <m/>
    <m/>
    <m/>
    <m/>
    <m/>
    <m/>
    <m/>
    <m/>
    <m/>
    <m/>
    <m/>
    <m/>
    <m/>
    <m/>
    <s v="https://www.reveal.nz/articles/introducing-the-revealtwin"/>
  </r>
  <r>
    <n v="237"/>
    <x v="236"/>
    <s v="The Boundary"/>
    <s v="The Wellington Underground Asset Map (WUAM) project aims to create a digital map of buried infrastructure such as water assests, telecommunications cables and gas pipes in Wellington, enhancing safety, planning certainty, and reducing disruptions. It's funded with NZ$4 million from the government's Three Waters Better Off Funding, supporting broader infrastructure management goals across New Zealand. Led by Siobhan Procter, the initiative aligns with Wellington's vision for sustainable urban development and improved community well-being."/>
    <s v="Underground infrastructure"/>
    <s v="City"/>
    <s v="Entire"/>
    <s v="Full lifecycle management"/>
    <n v="2438.58"/>
    <x v="4"/>
    <x v="2"/>
    <s v="New Zealand"/>
    <x v="6"/>
    <n v="2"/>
    <s v="N/A"/>
    <s v="Entire"/>
    <s v="x"/>
    <s v="x"/>
    <m/>
    <m/>
    <s v="x"/>
    <m/>
    <m/>
    <m/>
    <m/>
    <m/>
    <s v="x"/>
    <s v="x"/>
    <m/>
    <m/>
    <m/>
    <m/>
    <m/>
    <s v="x"/>
    <s v="x"/>
    <m/>
    <m/>
    <m/>
    <m/>
    <m/>
    <m/>
    <m/>
    <m/>
    <m/>
    <m/>
    <m/>
    <m/>
    <m/>
    <m/>
    <m/>
    <m/>
    <m/>
    <m/>
    <m/>
    <s v="https://cities-today.com/wellington-to-develop-underground-digital-twin/"/>
  </r>
  <r>
    <n v="238"/>
    <x v="237"/>
    <s v="Arup"/>
    <s v="The City of Adelaide's unique vision for its future, detailed in the City Plan, aims for dynamic, sustainable growth by enhancing physical, social, and green infrastructure. The plan, developed collaboratively with City Collective, Mulloway Studios, and Aboriginal Urban Design, integrates best practices for urban design and planning. A digital twin of Adelaide was created to visualize data, simulate future conditions, and provide insights into urban systems, aiding strategic decision-making. This digital twin integrates data, visualizations, and connected sensors to provide real-time insights into the city's infrastructure and future conditions.  The digital twin helps visualize complex urban data, facilitating strategic decision-making and collaboration among stakeholders. Technologies involved include data analytics, urban design software, and sensor networks, making the plan a dynamic tool for future development and resilience.This model collates over 400 datasets to score accessibility and liveability, which evaluates the convenience of public amenities within a 15-minute walk, informing infrastructure spending and urban planning to achieve growth targets sustainably. The digital twin tool enables continuous performance measurement and stakeholder engagement, ensuring Adelaide's development aligns with community needs and resilience goals."/>
    <s v="City"/>
    <s v="City"/>
    <s v="D&amp;B"/>
    <s v="Planning, forecasting, predicting and simulating"/>
    <s v="N/A"/>
    <x v="4"/>
    <x v="2"/>
    <s v="Australia"/>
    <x v="0"/>
    <n v="3"/>
    <s v="N/A"/>
    <s v="N/A"/>
    <s v="x"/>
    <s v="x"/>
    <m/>
    <s v="x"/>
    <s v="x"/>
    <m/>
    <s v="x"/>
    <m/>
    <m/>
    <s v="x"/>
    <s v="x"/>
    <m/>
    <m/>
    <m/>
    <s v="x"/>
    <m/>
    <m/>
    <s v="x"/>
    <m/>
    <m/>
    <s v="x"/>
    <s v="x"/>
    <m/>
    <m/>
    <m/>
    <m/>
    <m/>
    <m/>
    <m/>
    <m/>
    <m/>
    <m/>
    <m/>
    <m/>
    <m/>
    <m/>
    <m/>
    <m/>
    <s v="https://www.arup.com/projects/adelaide-city-plan/"/>
  </r>
  <r>
    <n v="239"/>
    <x v="238"/>
    <s v="Arup"/>
    <s v="The National Automotive Innovation Centre (NAIC) at the University of Warwick, a collaborative initiative involving Warwick Manufacturing Group, Jaguar Land Rover, and Tata Motors European Technical Centre, is a state-of-the-art facility focused on pioneering future mobility. Arup provided structural, mechanical, electrical, and public health services, contributing to the innovative design that fosters interdisciplinary collaboration and connects academic and manufacturing research. The NAIC achieved the highest BREEAM &quot;Excellent&quot; rating for its sustainability, featuring low-carbon technologies, energy-efficient systems, and 1,900m² of photovoltaic panels. A digital twin, developed using 3D simulation, allows stakeholders to engage visually with the facility, ensuring a design that meets the needs of researchers and engineers. This digital twin supports the centre’s mission to drive advancements towards zero emissions, accidents, and congestion."/>
    <s v="Building"/>
    <s v="Single"/>
    <s v="D&amp;B"/>
    <s v="Optimize design and construction"/>
    <s v="N/A"/>
    <x v="4"/>
    <x v="2"/>
    <s v="United Kingdom"/>
    <x v="1"/>
    <n v="2"/>
    <s v="N/A"/>
    <s v="N/A"/>
    <s v="x"/>
    <m/>
    <m/>
    <s v="x"/>
    <m/>
    <m/>
    <s v="x"/>
    <m/>
    <m/>
    <s v="x"/>
    <m/>
    <m/>
    <m/>
    <m/>
    <m/>
    <m/>
    <m/>
    <s v="x"/>
    <m/>
    <m/>
    <m/>
    <s v="x"/>
    <m/>
    <m/>
    <m/>
    <m/>
    <m/>
    <m/>
    <m/>
    <m/>
    <m/>
    <m/>
    <m/>
    <m/>
    <m/>
    <m/>
    <m/>
    <m/>
    <s v="https://www.arup.com/projects/national-automotive-innovation-centre-naic/"/>
  </r>
  <r>
    <n v="240"/>
    <x v="239"/>
    <s v="Arup"/>
    <s v="Project Overview:_x000a_​Arup researched and authored three papers on behalf of the national digital twin programme_x000a_(NDTP) called The Gemini Papers. The Gemini papers aimed to collect, curate and encapsulate_x000a_the knowledge and learning around the development of connected digital twins and create_x000a_accessible reports that can be used to inform policy makers._x000a_The Challenge:_x000a_The idea of connecting the digital twins of assets and services that are connected in the real_x000a_world holds enormous potential, and could help us address the great social, environmental and_x000a_economic challenges of our age. But how do we start the process of creating ecosystems of_x000a_digital twins?_x000a_What we did:_x000a_On behalf of the UK’s National Digital Twin Programme (NDTP), Arup researched and_x000a_authored The Gemini Papers, three reports that aimed to collect and curate the knowledge and_x000a_learning around the development of connected digital twins, and put it in an accessible format_x000a_for industry leaders and policy-makers._x000a_The Impact:_x000a_The Gemini Papers describe the why, what and how of connected digital twins. They offer a_x000a_vital tool for inspiring and influencing action from decision-makers on the socio-technical_x000a_change programme needed to develop an ecosystem of connected digital twins – a system that_x000a_will help grow the economy and meet the challenges of climate change"/>
    <s v="N/A"/>
    <s v="Multiple"/>
    <s v="Entire"/>
    <s v="Full lifecycle management"/>
    <s v="N/A"/>
    <x v="11"/>
    <x v="7"/>
    <s v="United Kingdom"/>
    <x v="1"/>
    <n v="3"/>
    <s v="N/A"/>
    <s v="N/A"/>
    <s v="x"/>
    <s v="x"/>
    <s v="x"/>
    <s v="x"/>
    <s v="x"/>
    <s v="x"/>
    <s v="x"/>
    <s v="x"/>
    <m/>
    <m/>
    <s v="x"/>
    <m/>
    <m/>
    <m/>
    <m/>
    <m/>
    <m/>
    <s v="x"/>
    <m/>
    <m/>
    <m/>
    <m/>
    <m/>
    <m/>
    <m/>
    <m/>
    <m/>
    <m/>
    <m/>
    <m/>
    <m/>
    <m/>
    <m/>
    <m/>
    <m/>
    <m/>
    <m/>
    <m/>
    <s v="Gemini Principles | Centre for Digital Built Britain completed its five-year mission and closed its doors at the end of September 2022 (cam.ac.uk)"/>
  </r>
  <r>
    <n v="241"/>
    <x v="240"/>
    <s v="Arup"/>
    <s v="Project Overview:_x000a_The project aims to provide greater flood resilience to six rural communities through advance_x000a_flood warnings in Northern England. Arup has led the development of user-focused live AI_x000a_services aiming to enable community resilience to flooding through flood forecasting. We led_x000a_the discovery phase, user design and business case and are now leading the partnership through_x000a_Alpha._x000a_The Challenge:_x000a_For many parts of the world, climate change is set to increase the frequency and intensity of_x000a_flooding, putting lives, homes and communities at risk. Some rural communities in the English_x000a_county of Northumberland are at significant flood risk: their river catchments respond rapidly to_x000a_rainfall, and their warning systems don’t enable resilient behaviour._x000a_What we did:_x000a_As part of the DEFRA Flood and Coastal Resilience Innovation Programme, we’re developing_x000a_a user-focused early warning system with partners that employs novel AI/ML and smart sensor_x000a_technology, enabling communities to be supported and become more resilient._x000a_The Impact:_x000a_Across the UK, there are rural communities not currently covered by flood forecasting systems._x000a_This approach to flood forecasting, targeting user behaviour, could provide a model for a rollout_x000a_by DEFRA and help build the resilience of at-risk communities across the UK."/>
    <s v="N/A"/>
    <s v="Multiple"/>
    <s v="Entire"/>
    <s v="Planning, forecasting, predicting and simulating"/>
    <s v="N/A"/>
    <x v="16"/>
    <x v="2"/>
    <s v="United Kingdom"/>
    <x v="1"/>
    <n v="3"/>
    <s v="N/A"/>
    <s v="N/A"/>
    <s v="x"/>
    <m/>
    <s v="x"/>
    <s v="x"/>
    <m/>
    <m/>
    <m/>
    <m/>
    <m/>
    <m/>
    <s v="x"/>
    <m/>
    <m/>
    <m/>
    <m/>
    <m/>
    <m/>
    <s v="x"/>
    <s v="x"/>
    <s v="x"/>
    <s v="x"/>
    <s v="x"/>
    <m/>
    <m/>
    <m/>
    <m/>
    <m/>
    <m/>
    <m/>
    <m/>
    <m/>
    <m/>
    <m/>
    <m/>
    <m/>
    <m/>
    <m/>
    <m/>
    <s v="https://www.arup.com/insights/digital-twin-managing-real-flood-risks-in-a-virtual-world/"/>
  </r>
  <r>
    <n v="242"/>
    <x v="241"/>
    <s v="Arup"/>
    <s v="Project Overview:_x000a_The Digital Twin Railway programme is a multi-£billion effort to upgrade existing UK lineside_x000a_signalling to 'digital signalling'. In 2020 Network Rail commissioned Arup to conduct a 5-_x000a_month feasibility study into how the concept of a Digital Twin can be applied to the benefit of a_x000a_Railway running next-generation signalling.​ Our approach looked at the benefits of a digital_x000a_twin approach across the lifecycle of the asset, addressing both asset management and_x000a_operations management requirements from a shared Rail Network Model.​ Following this, Arup_x000a_were approached to deliver a vision for a data-driven approach to railway operations and_x000a_explore the potential benefits of a Data Driven Operational Twin._x000a_The Challenge:_x000a_In 2020 Network Rail commissioned Arup to conduct a feasibility study into how the concept_x000a_of a digital twin can be applied to the benefit of a railway running next-generation, ERTMS_x0002_based signalling._x000a_What we did:_x000a_Our study looked at the benefits of a digital twin approach across the lifecycle of the asset,_x000a_addressing both asset management and service operations management requirements from a_x000a_shared Rail Network Model._x000a_The Impact:_x000a_We left Network Rail with a practical roadmap for the incremental development of a digital_x000a_twin that will deliver accumulating benefits across the UK rail system."/>
    <s v="Railway"/>
    <s v="Multiple"/>
    <s v="Entire"/>
    <s v="Optimize design and construction"/>
    <s v="N/A"/>
    <x v="19"/>
    <x v="6"/>
    <s v="United Kingdom"/>
    <x v="1"/>
    <n v="3"/>
    <s v="N/A"/>
    <s v="Entire"/>
    <s v="x"/>
    <s v="x"/>
    <s v="x"/>
    <s v="x"/>
    <s v="x"/>
    <m/>
    <m/>
    <s v="x"/>
    <m/>
    <s v="x"/>
    <s v="x"/>
    <m/>
    <m/>
    <s v="x"/>
    <m/>
    <m/>
    <m/>
    <m/>
    <m/>
    <m/>
    <m/>
    <m/>
    <m/>
    <m/>
    <m/>
    <m/>
    <m/>
    <m/>
    <m/>
    <m/>
    <m/>
    <m/>
    <m/>
    <m/>
    <m/>
    <m/>
    <m/>
    <m/>
    <s v="https://www.arup.com/insights/digital-rail-why-are-we-still-waiting/"/>
  </r>
  <r>
    <n v="243"/>
    <x v="242"/>
    <s v="Arup"/>
    <s v="Project Overview:_x000a_Bridge monitoring is a combined Bridges &amp; Civil Structures and Digital expertise. The tools_x000a_analyses data which results in actionable insights to: first, manage and maintain the asset well._x000a_Second, to improve the design and analysis by learning from the behaviour of the asset._x000a_The Challenge:_x000a_Closures of ageing major road and rail bridges for repairs and refurbishment can cause huge_x000a_disruption for travellers and regional economies. Strategically important structures built for_x000a_much lower volumes of traffic are a headache for authorities and operators, who need ways of_x000a_monitoring their condition and mitigating the risks of closures._x000a_What we did:_x000a_Arup is leading the way in using digital monitoring and modelling tools to assess the integrity_x000a_of bridges, leading to actionable insights and timely, cost-effective repairs. In the Netherlands,_x000a_for example, monitoring and digital models are central to our work with Rijkswaterstaat to_x000a_repair and retrofit a group of major river crossings._x000a_The Impact:_x000a_Our creative use of digital tools and monitoring is helping our teams understand static and_x000a_fatigue behaviour of bridges under different scenarios, and design cost-effective solutions"/>
    <s v="Bridge"/>
    <s v="Multiple"/>
    <s v="O&amp;M"/>
    <s v="Monitoring and tracking"/>
    <s v="N/A"/>
    <x v="18"/>
    <x v="8"/>
    <s v="United Kingdom"/>
    <x v="1"/>
    <n v="3"/>
    <s v="Savings in inspection time"/>
    <s v="O&amp;M"/>
    <s v="x"/>
    <m/>
    <s v="x"/>
    <s v="x"/>
    <s v="x"/>
    <m/>
    <s v="x"/>
    <m/>
    <m/>
    <s v="x"/>
    <m/>
    <m/>
    <m/>
    <s v="x"/>
    <m/>
    <m/>
    <m/>
    <s v="x"/>
    <m/>
    <m/>
    <m/>
    <m/>
    <m/>
    <m/>
    <m/>
    <m/>
    <m/>
    <m/>
    <m/>
    <m/>
    <m/>
    <m/>
    <m/>
    <m/>
    <m/>
    <m/>
    <m/>
    <m/>
    <s v="https://www.arup.com/services/bridge-design-and-engineering/"/>
  </r>
  <r>
    <n v="244"/>
    <x v="243"/>
    <s v="Arup"/>
    <s v="Project Overview:_x000a_Arup were appointed to provide guidance on blast mitigation and advise on general security_x000a_provision for the Southern Concourse upgrade._x000a_The Challenge:_x000a_Leeds City railway station is a major hub for the north of England’s rail network. With 18_x000a_platforms, a major concourse and office blocks overlaying the original Victorian arches, it is a_x000a_complex structure, and with a full upgrade and expansion projects in the pipeline, Network Rail_x000a_needs a comprehensive, detailed understanding of the station’s many layers to inform future_x000a_interventions._x000a_What we did:_x000a_Using data from numerous point clouds, Arup has developed an object-based digital model of_x000a_Leeds City station. This is a complete, 3D, on-screen replica of the building that can be_x000a_partnered with BIM information to test future design options, but also integrated with other_x000a_datasets to meet a range of future applications, such as a digital twin, when linked to live_x000a_performance data._x000a_The Impact:_x000a_The digital model is a long-term asset for the client, extending the life of the current station by_x000a_providing a reliable single source of truth that can inform maintenance and major projects, as_x000a_well as a foundation for more sophisticated applications to support the station’s future_x000a_operations."/>
    <s v="Railway Station"/>
    <s v="Single"/>
    <s v="D&amp;B"/>
    <s v="Optimize design and construction"/>
    <s v="N/A"/>
    <x v="19"/>
    <x v="6"/>
    <s v="United Kingdom"/>
    <x v="1"/>
    <n v="3"/>
    <s v="Safety and security"/>
    <s v="D&amp;B"/>
    <s v="x"/>
    <m/>
    <s v="x"/>
    <m/>
    <s v="x"/>
    <m/>
    <s v="x"/>
    <s v="x"/>
    <m/>
    <s v="x"/>
    <s v="x"/>
    <m/>
    <m/>
    <m/>
    <m/>
    <m/>
    <m/>
    <s v="x"/>
    <s v="x"/>
    <m/>
    <m/>
    <m/>
    <m/>
    <m/>
    <m/>
    <m/>
    <m/>
    <m/>
    <m/>
    <m/>
    <m/>
    <m/>
    <m/>
    <m/>
    <m/>
    <m/>
    <m/>
    <m/>
    <s v="General reference: https://www.arup.com/insights/how-rail-station-upgrades-can-drive-wider-urban-change/"/>
  </r>
  <r>
    <n v="245"/>
    <x v="244"/>
    <s v="Arup"/>
    <s v="Project Overview:_x000a_Arup is helping National Grid ESO create a 'Virtual Energy System' for the entire UK energy_x000a_landscape. This programme aims to achieve it's goal by creating a common framework for_x000a_connecting people, processes, technology and data, creating a virtual energy system. The aim_x000a_for the ecosystem of connected digital twins is to facilitate complex scenario modelling to_x000a_deliver optimal whole-system decision making. Whole-system decisions will result in better_x000a_outcomes for society, the economy, and environment by balancing the needs of users, electricity_x000a_and gas systems and other sectors._x000a_The Challenge:_x000a_The UK’s energy systems operator, NationalGridESO, wants to create a world-first,_x000a_decentralised replica of the entire energy landscape that will operate in synch with the physical_x000a_system. The aim is to allow a range of actors in the energy sector to model scenarios and make_x000a_whole-system decisions that support decarbonisation of the energy system._x000a_What we did:_x000a_The National Grid chose Arup to identify the principles that will underlie the Virtual Energy_x000a_System (VES), with the aim of creating a common framework for connecting people, processes,_x000a_technology and data, within an ecosystem of connected digital twins._x000a_The Impact:_x000a_The VES ecosystem will allow energy data to be shared across organisations and sectors_x000a_securely and resiliently, making it possible to model complex scenarios and deliver whole_x0002_system decision-making, leading to better outcomes for customers, the economy and the_x000a_environment."/>
    <s v="Utility Network"/>
    <s v="Multiple"/>
    <s v="O&amp;M"/>
    <s v="Full lifecycle management"/>
    <s v="N/A"/>
    <x v="1"/>
    <x v="1"/>
    <s v="United Kingdom"/>
    <x v="1"/>
    <n v="3"/>
    <s v="Cost savings"/>
    <s v="Entire"/>
    <m/>
    <m/>
    <s v="x"/>
    <s v="x"/>
    <s v="x"/>
    <m/>
    <s v="x"/>
    <s v="x"/>
    <m/>
    <m/>
    <s v="x"/>
    <m/>
    <m/>
    <m/>
    <s v="x"/>
    <m/>
    <m/>
    <s v="x"/>
    <m/>
    <m/>
    <m/>
    <m/>
    <s v="x"/>
    <m/>
    <m/>
    <m/>
    <m/>
    <m/>
    <m/>
    <m/>
    <m/>
    <m/>
    <m/>
    <m/>
    <m/>
    <m/>
    <m/>
    <m/>
    <s v="https://www.arup.com/news/arup-to-help-build-worlds-first-energy-system-digital-twin-for-britain/"/>
  </r>
  <r>
    <n v="246"/>
    <x v="245"/>
    <s v="Arup"/>
    <s v="Delta's new Terminal C at LaGuardia_x000a__x000a_In 2017, Arup began working with Delta, the largest carrier at LGA, on a complete redesign of a new $4 billion terminal at LGA._x000a__x000a_This seminal shift will be digital. Arup’s comprehensive centralisation of technology at the terminal will deliver a pioneering level of information access and smart operations for Delta. _x000a__x000a_Digital wayfinding signage from the roadway to the gates will guide Delta flyers, as it anticipates their journeys with updated and customizable information, including from the building’s smart monitoring of conditions in terminal relative to their travel. QR code-accessible interactive screens throughout the terminal will support passengers on their journeys, displaying information such as maps, directions, travel time to terminal locations, wait times for lines, the nearest concessions and even updates on which bathrooms are clean and ready to use._x000a__x000a_Arup implemented an overarching technology platform, which functions as an information broker to integrate the entirety of terminal technology the new terminal. The system gathers all data sets across the terminal’s subsystems, and displays information through dashboards that Arup customized with relevant sets of information and interfaces for different user groups."/>
    <s v="Airport"/>
    <s v="Single"/>
    <s v="D&amp;B"/>
    <s v="Optimize design and construction"/>
    <s v="N/A"/>
    <x v="17"/>
    <x v="6"/>
    <s v="United States"/>
    <x v="3"/>
    <n v="3"/>
    <s v="N/A"/>
    <s v="N/A"/>
    <m/>
    <s v="x"/>
    <s v="x"/>
    <s v="x"/>
    <s v="x"/>
    <s v="x"/>
    <s v="x"/>
    <s v="x"/>
    <m/>
    <s v="x"/>
    <s v="x"/>
    <s v="x"/>
    <s v="x"/>
    <m/>
    <m/>
    <m/>
    <s v="x"/>
    <m/>
    <m/>
    <m/>
    <m/>
    <m/>
    <s v="x"/>
    <m/>
    <m/>
    <m/>
    <m/>
    <m/>
    <m/>
    <m/>
    <m/>
    <m/>
    <m/>
    <m/>
    <m/>
    <m/>
    <m/>
    <m/>
    <s v="https://www.arup.com/services/digital-and-data-driven-airports/"/>
  </r>
  <r>
    <n v="247"/>
    <x v="246"/>
    <s v="Arup"/>
    <s v="Ready for greater demand_x000a_The UK water sector in particular is investing heavily in smarter infrastructure. In the next Asset Management Plan period (AMP7), company business plans will benefit from a combined investment of £51 billion to improve services, £13bn of which is allocated towards providing resilient services and improved environmental performance. Large capital investments in infrastructure will only be considered where it is part of a clear long-term strategy with the main focus towards maintenance and smarter use of assets, emphasising demand management without stifling growth._x000a__x000a_Digital twins will help utilities to meet these requirements, particularly the operation of sewer networks. Better intelligence is the main way water utilities will ensure regulatory compliance in terms of sewer flooding, managing pollution and network capacity to meet ever-increasing usage demands._x000a__x000a_This is not just a UK issue. Worldwide, ageing infrastructure remains a key challenge, combined with population growth and climate change. Rapid improvements in communication technology, lower costs of sensors and data storage, and advanced data analytics will see a shift from building infrastructure to managing capacity through a digital twin"/>
    <s v="Water network"/>
    <s v="Multiple"/>
    <s v="Entire"/>
    <s v="Planning, forecasting, predicting and simulating"/>
    <s v="N/A"/>
    <x v="16"/>
    <x v="2"/>
    <s v="United Kingdom"/>
    <x v="1"/>
    <n v="3"/>
    <s v="N/A"/>
    <s v="N/A"/>
    <s v="x"/>
    <s v="x"/>
    <s v="x"/>
    <s v="x"/>
    <s v="x"/>
    <m/>
    <s v="x"/>
    <s v="x"/>
    <m/>
    <s v="x"/>
    <s v="x"/>
    <s v="x"/>
    <m/>
    <s v="x"/>
    <m/>
    <m/>
    <m/>
    <m/>
    <m/>
    <m/>
    <m/>
    <m/>
    <m/>
    <m/>
    <m/>
    <m/>
    <m/>
    <m/>
    <m/>
    <m/>
    <m/>
    <m/>
    <m/>
    <m/>
    <m/>
    <m/>
    <m/>
    <m/>
    <s v="https://www.arup.com/insights/digital-twin-managing-real-flood-risks-in-a-virtual-world/"/>
  </r>
  <r>
    <n v="248"/>
    <x v="247"/>
    <s v="Arup/Neuron"/>
    <s v="Neuron is an application that integrates our insights into the built environment with emerging digital technologies into a single platform. It uses 5G and the Internet of Things to gather real-time ‘sense data’ from equipment and systems. It uses Building Information Modelling (BIM) to display these complex data sets through a cloud-based, centralised management console. Neuron’s ‘brain’ uses artificial intelligence and machine learning to analyse, optimise and automate operations._x000a__x000a_Neuron unlocks smarter, data-driven decision making: for facility managers; for building owners; for city authorities. We have created four applications that put them in control of the energy they use, the health and well-being they provide and the carbon emissions they produce:_x000a__x000a_Neuron Building_x000a_Neuron Health_x000a_Neuron Carbon_x000a_Neuron City_x000a_The insights they create are informing the way a new generation of smart buildings and infrastructure are designed, constructed, managed and maintained."/>
    <s v="Building"/>
    <s v="Multiple"/>
    <s v="Entire"/>
    <s v="Full lifecycle management"/>
    <s v="N/A"/>
    <x v="3"/>
    <x v="2"/>
    <s v="Hong Kong"/>
    <x v="0"/>
    <n v="3"/>
    <s v="N/A"/>
    <s v="N/A"/>
    <s v="x"/>
    <s v="x"/>
    <s v="x"/>
    <s v="x"/>
    <s v="x"/>
    <s v="x"/>
    <s v="x"/>
    <s v="x"/>
    <m/>
    <s v="x"/>
    <s v="x"/>
    <m/>
    <m/>
    <s v="x"/>
    <s v="x"/>
    <m/>
    <m/>
    <m/>
    <m/>
    <m/>
    <m/>
    <s v="x"/>
    <m/>
    <m/>
    <m/>
    <m/>
    <m/>
    <m/>
    <m/>
    <m/>
    <m/>
    <m/>
    <m/>
    <m/>
    <m/>
    <m/>
    <m/>
    <m/>
    <s v="https://www.arup.com/services/digital-solutions-and-tools/neuron/"/>
  </r>
  <r>
    <n v="249"/>
    <x v="248"/>
    <s v="Amazon Web Services"/>
    <s v="Siemens Energy and AWS collaborated to develop a digital twin, which integrates Siemens Energy's physics-based models with AWS's advanced probabilistic techniques. The challenge addressed by the project involves adapting power plant operations to increased renewables on the grid, requiring a shift from base-load to load-following operations, which has caused increased corrosion and fatigue failures in the Heat Recovery Steam Generator (HRSG), resuliting in unplanned downtime which can cost operators up to US$160k per day.  Siemens' customers seek to improve the availability of their power plant operations. This digital twin, running at scale on the AWS cloud, connects data streams from power plants to update models for reliable predictions, detection, and identification of HRSG pipe corrosion and failure through unsupervised learning. The technologies involved include AWS IoT TwinMaker, AWS IoT Core, and various AI and machine learning services from AWS. "/>
    <s v="Power Plant"/>
    <s v="Single"/>
    <s v="O&amp;M"/>
    <s v="Maintenance and inspection"/>
    <s v="N/A"/>
    <x v="1"/>
    <x v="1"/>
    <s v="N/A"/>
    <x v="6"/>
    <n v="3"/>
    <s v="- Estimated reduced planned downtime of 60%_x000a_- improved productivity and efficiency in maintenance and field operations"/>
    <s v="O&amp;M"/>
    <s v="x"/>
    <s v="x"/>
    <s v="x"/>
    <m/>
    <s v="x"/>
    <m/>
    <s v="x"/>
    <s v="x"/>
    <m/>
    <s v="x"/>
    <s v="x"/>
    <s v="x"/>
    <s v="x"/>
    <s v="x"/>
    <s v="x"/>
    <m/>
    <m/>
    <m/>
    <m/>
    <s v="x"/>
    <s v="x"/>
    <m/>
    <m/>
    <m/>
    <m/>
    <m/>
    <m/>
    <m/>
    <n v="0.6"/>
    <m/>
    <m/>
    <m/>
    <m/>
    <m/>
    <m/>
    <m/>
    <m/>
    <m/>
    <s v="https://d1.awsstatic.com/events/aws-re-mars-event-2022/Innovating_power_plant_operations_through_digital_twins_AUT205.pdf"/>
  </r>
  <r>
    <n v="250"/>
    <x v="249"/>
    <s v="Unity"/>
    <s v="Trondheim, Norway, is leveraging Unity's real-time 3D development platform to create an urban digital twin as part of its Trondheim 2050 project. This initiative, aimed at planning the city's future growth, integrates SketchUp models and GIS data into Unity to create an interactive 3D vision of Trondheim. Martin Vitsø, leading the effort, utilized Unity for its ability to handle large data loads and provide high-resolution visualizations. The project aims to increase public engagement in urban planning, using interactive maps and VR to gather community feedback and incorporate it into strategic planning. This approach is part of a broader movement towards smart cities and digital twins."/>
    <s v="City"/>
    <s v="City"/>
    <s v="D&amp;B"/>
    <s v="Optimize design and construction"/>
    <s v="N/A"/>
    <x v="7"/>
    <x v="2"/>
    <s v="Norway"/>
    <x v="1"/>
    <n v="2"/>
    <s v="N/A"/>
    <s v="N/A"/>
    <s v="x"/>
    <m/>
    <m/>
    <s v="x"/>
    <m/>
    <m/>
    <s v="x"/>
    <m/>
    <m/>
    <s v="x"/>
    <s v="x"/>
    <m/>
    <m/>
    <m/>
    <m/>
    <m/>
    <s v="x"/>
    <s v="x"/>
    <m/>
    <m/>
    <m/>
    <m/>
    <m/>
    <m/>
    <m/>
    <m/>
    <m/>
    <m/>
    <m/>
    <m/>
    <m/>
    <m/>
    <m/>
    <m/>
    <m/>
    <m/>
    <m/>
    <m/>
    <s v="https://blog.unity.com/industry/reimagining-community-with-digital-twin-technology_x000a__x000a_https://blog.unity.com/industry/building-smarter-cities-with-digital-twins"/>
  </r>
  <r>
    <n v="251"/>
    <x v="250"/>
    <s v="Unity"/>
    <s v="Sitowise, a Nordic consultancy, uses Unity's real-time 3D technology to create a digital twin of the city to run real-time simulations. They focus on sustainable, safe, and efficient urban development. The City of Espoo's smart city foundation involves a comprehensive digital twin, which is a 3D city information model used for urban construction, planning, and visualization. This digital twin serves as a dynamic data model that integrates up-to-date information on land use, aboveground and underground infrastructure, enabling efficient planning and decision-making. The model includes buildings, water system, transportation, vegetation, cables, and underground piping systems.Technically, the digital twin employs Unity for lighting simulation, BIM data for building management, and IoT sensors for system monitoring. Technologies involved include Unity, the Illuminating Engineering Society (IES) light profiles, and open standards like OGC CityGML 2.0, ensuring the model's interoperability and accessibility for innovation. This infrastructure supports diverse analyses and maintenance processes, enhancing urban management and sustainability."/>
    <s v="City"/>
    <s v="City"/>
    <s v="O&amp;M"/>
    <s v="Monitoring and tracking"/>
    <s v="N/A"/>
    <x v="7"/>
    <x v="2"/>
    <s v="Finland"/>
    <x v="1"/>
    <n v="2"/>
    <s v="N/A"/>
    <s v="N/A"/>
    <s v="x"/>
    <s v="x"/>
    <m/>
    <s v="x"/>
    <m/>
    <m/>
    <s v="x"/>
    <m/>
    <m/>
    <s v="x"/>
    <s v="x"/>
    <m/>
    <m/>
    <m/>
    <m/>
    <s v="x"/>
    <m/>
    <s v="x"/>
    <m/>
    <m/>
    <m/>
    <m/>
    <m/>
    <m/>
    <m/>
    <m/>
    <m/>
    <m/>
    <m/>
    <m/>
    <m/>
    <m/>
    <m/>
    <m/>
    <m/>
    <m/>
    <m/>
    <m/>
    <s v="https://kartat.espoo.fi/3D/"/>
  </r>
  <r>
    <n v="252"/>
    <x v="251"/>
    <s v="Unity"/>
    <s v="Vectuel, a French visualization company, has developed a digital twin of Paris using Unity's real-time 3D platform. This extensive digital model covers over 2 million structures and is used by city officials and architects for efficient building design and construction. The project, enhanced by Unity's cloud streaming solution Furioos, facilitates large-scale visualization, expedites decision-making, and reduces project costs. Vectuel's digital twin enables interactive exploration of urban development proposals, fostering community engagement and informed decision-making in city planning, including major projects like the Grand Paris Express expansion."/>
    <s v="City"/>
    <s v="City"/>
    <s v="O&amp;M"/>
    <s v="Optimize design and construction"/>
    <s v="N/A"/>
    <x v="7"/>
    <x v="2"/>
    <s v="France"/>
    <x v="1"/>
    <n v="2"/>
    <s v="N/A"/>
    <s v="N/A"/>
    <s v="x"/>
    <m/>
    <m/>
    <s v="x"/>
    <s v="x"/>
    <m/>
    <m/>
    <m/>
    <m/>
    <s v="x"/>
    <s v="x"/>
    <m/>
    <m/>
    <m/>
    <s v="x"/>
    <m/>
    <m/>
    <s v="x"/>
    <m/>
    <m/>
    <m/>
    <m/>
    <m/>
    <m/>
    <m/>
    <m/>
    <m/>
    <m/>
    <m/>
    <m/>
    <m/>
    <m/>
    <m/>
    <m/>
    <m/>
    <m/>
    <m/>
    <m/>
    <s v="https://blog.unity.com/industry/reimagining-paris-with-the-help-of-an-urban-digital-twin "/>
  </r>
  <r>
    <n v="253"/>
    <x v="252"/>
    <s v="Unity "/>
    <s v="Booz Allen and Unity developed a large-scale digital twin for Tyndall Air Force Base to aid in its reconstruction after Hurricane Michael, transforming it into an &quot;Installation of the Future.&quot; The digital twin, a virtual replica of the base, integrates data from infrastructure, systems, and processes through a digital thread connecting to enterprise data systems and BIM updates. It supports operations by visualizing assets, simulating scenarios, and enhancing decision-making through real-time updates. Technologies used include Unity's real-time development platform, AI, extended reality (XR), and various data capture methods like photogrammetry and LiDAR. This collaboration enables advanced planning, design, and operational efficiency, positioning Tyndall as a model for future military installations."/>
    <s v="Campus / Compound "/>
    <s v="Multiple"/>
    <s v="Entire"/>
    <s v="Full lifecycle management"/>
    <s v="N/A"/>
    <x v="18"/>
    <x v="8"/>
    <s v="United States"/>
    <x v="3"/>
    <n v="3"/>
    <s v="Risk mitigation_x000a_Improved decision making"/>
    <s v="Entire"/>
    <s v="x"/>
    <m/>
    <s v="x"/>
    <s v="x"/>
    <s v="x"/>
    <m/>
    <s v="x"/>
    <s v="x"/>
    <m/>
    <s v="x"/>
    <s v="x"/>
    <m/>
    <s v="x"/>
    <s v="x"/>
    <m/>
    <m/>
    <m/>
    <s v="x"/>
    <m/>
    <s v="x"/>
    <m/>
    <m/>
    <m/>
    <m/>
    <m/>
    <m/>
    <m/>
    <m/>
    <m/>
    <m/>
    <m/>
    <m/>
    <m/>
    <m/>
    <m/>
    <m/>
    <m/>
    <m/>
    <s v="https://www.tyndall.af.mil/News/Article-Display/Article/3667746/tyndall-updates-digital-twin-imagery/_x000a_https://www.boozallen.com/insights/digital-twin/building-dods-largest-ever-digital-twin-of-its-kind.html"/>
  </r>
  <r>
    <n v="254"/>
    <x v="253"/>
    <s v="Unity "/>
    <s v="The Robert Bird Group aimed to address a challenge by developing an interactive virtual environment that allows stakeholders to engage with and collaborate on built assets in various stages of completion. The project's results include demonstrating to clients how risks will be mitigated, preventing cost overruns, and ensuring project completion. Clients can preview construction timelines, visualize the impact of buildings on their surroundings, and explore projects using virtual reality, all in a visually intuitive manner before physical construction begins."/>
    <s v="Harbor"/>
    <s v="Single"/>
    <s v="D&amp;B"/>
    <s v="Optimize design and construction"/>
    <s v="N/A"/>
    <x v="4"/>
    <x v="2"/>
    <s v="Australia"/>
    <x v="0"/>
    <n v="1"/>
    <s v="N/A"/>
    <s v="N/A"/>
    <s v="x"/>
    <s v="x"/>
    <m/>
    <m/>
    <s v="x"/>
    <m/>
    <m/>
    <m/>
    <m/>
    <s v="x"/>
    <s v="x"/>
    <m/>
    <s v="x"/>
    <m/>
    <s v="x"/>
    <m/>
    <m/>
    <m/>
    <m/>
    <m/>
    <s v="x"/>
    <m/>
    <m/>
    <m/>
    <m/>
    <m/>
    <m/>
    <m/>
    <m/>
    <m/>
    <m/>
    <m/>
    <m/>
    <m/>
    <m/>
    <m/>
    <m/>
    <m/>
    <s v="Unity"/>
  </r>
  <r>
    <n v="255"/>
    <x v="254"/>
    <s v="Unity"/>
    <s v="Tilbury Douglas, in collaboration with Unity, launched the Connect Configurator, a revolutionary web-based platform designed to enhance building design within the construction industry. This web-based platform allows for efficient creation of concept designs using standardized layouts and prefabricated models, integrating advanced 3D technology to provide early-stage project data such as cost, carbon, and time estimates. The Connect Configurator provides detailed data early in the project, including live cost, carbon, and time estimates, aiding clients in making informed decisions. By offering editable RIBA stage 3 building layouts, it reduces the need for rework and streamlines the design process. The Configurator accelerates decision-making and enhances overall project efficiency, marking a significant step forward in digital innovation for the construction industry. "/>
    <s v="Building"/>
    <s v="Single"/>
    <s v="D&amp;B"/>
    <s v="Optimize design and construction"/>
    <s v="N/A"/>
    <x v="4"/>
    <x v="4"/>
    <s v="United Kingdom"/>
    <x v="1"/>
    <n v="2"/>
    <s v="N/A"/>
    <s v="N/A"/>
    <s v="x"/>
    <m/>
    <m/>
    <m/>
    <s v="x"/>
    <m/>
    <s v="x"/>
    <s v="x"/>
    <m/>
    <s v="x"/>
    <s v="x"/>
    <m/>
    <s v="x"/>
    <m/>
    <m/>
    <m/>
    <m/>
    <m/>
    <m/>
    <m/>
    <m/>
    <m/>
    <m/>
    <m/>
    <m/>
    <m/>
    <m/>
    <m/>
    <m/>
    <m/>
    <m/>
    <m/>
    <m/>
    <m/>
    <m/>
    <m/>
    <m/>
    <m/>
    <s v="https://www.tilburydouglas.co.uk/launching-connect-configurator-a-game-changing-digital-platform-to-accelerate-the-design-process/"/>
  </r>
  <r>
    <n v="256"/>
    <x v="255"/>
    <s v="Unity"/>
    <s v="Booz Allen and Unity are collaborating to revolutionize federal agencies' capabilities with secure, scalable digital twin solutions. These solutions utilize AI-enabled, human-centered digital twins to synthesize and visualize complex data ecosystems from diverse sources, enhancing decision-making in dynamic mission environments. Leveraging Unity's real-time 3D technology and Booz Allen's expertise, this initiative accelerates enterprise decision-making, promotes data transparency, and supports advanced adoption of technologies like AI, 5G, and IoT. By creating realistic replicas linked to physical counterparts through continuous data feeds, Booz Allen provides comprehensive insights across scenarios and democratizes data access, fostering collaboration and enhancing organizational agility and resilience."/>
    <s v="Building"/>
    <s v="Single"/>
    <s v="D&amp;B"/>
    <s v="Optimize design and construction"/>
    <s v="N/A"/>
    <x v="4"/>
    <x v="2"/>
    <s v="United States"/>
    <x v="3"/>
    <n v="2"/>
    <s v="N/A"/>
    <s v="N/A"/>
    <s v="x"/>
    <s v="x"/>
    <s v="x"/>
    <m/>
    <s v="x"/>
    <m/>
    <m/>
    <s v="x"/>
    <m/>
    <s v="x"/>
    <s v="x"/>
    <m/>
    <m/>
    <m/>
    <m/>
    <m/>
    <m/>
    <s v="x"/>
    <m/>
    <s v="x"/>
    <s v="x"/>
    <m/>
    <m/>
    <m/>
    <m/>
    <m/>
    <m/>
    <m/>
    <m/>
    <m/>
    <m/>
    <m/>
    <m/>
    <m/>
    <m/>
    <m/>
    <m/>
    <m/>
    <s v="https://www.boozallen.com/expertise/digital-twin-solutions/booz-allen-and-unity-a-strategic-partnership.html_x000a_https://www.boozallen.com/insights/digital-twin/digital-twin-primer.html_x000a_https://www.boozallen.com/expertise/digital-twin-solutions.html"/>
  </r>
  <r>
    <n v="257"/>
    <x v="256"/>
    <s v="Unity"/>
    <s v="The project by Schlumberger STIC focuses on creating virtual twins for various aspects of oilfield operations, leveraging advanced technologies for planning, execution, and optimization. These virtual twins replicate real-world oilfield environments in high detail, facilitating enhanced communication, synchronization, and decision-making efficiency. Specifically, they are applied in unconventional completions like &quot;Frac Tetris,&quot; drilling operations through Virtual DWOP, and gas processing facilities. The initiative integrates drone imagery, 3D environments, augmented reality (AR), and IoT data streams to provide real-time visualization, simulation, and scenario planning. Future developments aim for real-time capabilities using AI, computer vision, and edge computing for dynamic operational insights and risk prevention."/>
    <s v="Oil Rig / Oil Refinery "/>
    <s v="Single"/>
    <s v="O&amp;M"/>
    <s v="Optimizing operations, management, and processes"/>
    <s v="N/A"/>
    <x v="2"/>
    <x v="1"/>
    <s v="United States"/>
    <x v="3"/>
    <n v="3"/>
    <s v="N/A"/>
    <s v="N/A"/>
    <s v="x"/>
    <s v="x"/>
    <m/>
    <s v="x"/>
    <s v="x"/>
    <m/>
    <m/>
    <s v="x"/>
    <m/>
    <s v="x"/>
    <s v="x"/>
    <m/>
    <s v="x"/>
    <m/>
    <m/>
    <m/>
    <m/>
    <s v="x"/>
    <m/>
    <s v="x"/>
    <m/>
    <m/>
    <m/>
    <m/>
    <m/>
    <m/>
    <m/>
    <m/>
    <m/>
    <m/>
    <m/>
    <m/>
    <m/>
    <m/>
    <m/>
    <m/>
    <m/>
    <m/>
    <s v="https://www.software.slb.com/blog/virtual-twin-for-oilfield_x000a_https://www.software.slb.com/delfi/delfi-experience/prodops/flow-digital-twin"/>
  </r>
  <r>
    <n v="258"/>
    <x v="257"/>
    <s v="Unity"/>
    <s v="The Punggol Digital District's (Singapore’s first fully smart and sustainable district) Living Lab project focuses on deploying a state-of-the-art digital twin through the Open Digital Platform (ODP), developed by JTC and GovTech. This initiative transforms the district into an innovative hub where real-time data from IoT sensors is used to create a detailed, virtual replica of its physical infrastructure.The ODP collects data from various sensors, capturing metrics such as temperature, weather, power consumption, and building occupancy. Utilizing Unity’s real-time 3D digital twin technology, the ODP integrates and monitors this data to drive operational efficiency and support sustainability initiatives. This technology is used by citizens, government entities, and investors to optimize building operations and promote sustainable practices. This digital twin serves as a testbed for developers, allowing them to simulate and optimize solutions in a controlled environment, thereby driving advancements in smart city technologies within Punggol."/>
    <s v="City"/>
    <s v="City"/>
    <s v="Entire"/>
    <s v="Planning, forecasting, predicting and simulating"/>
    <s v="N/A"/>
    <x v="7"/>
    <x v="2"/>
    <s v="Singapore"/>
    <x v="0"/>
    <n v="2"/>
    <s v="- 30% energy savings for building cooling systems_x000a_- Reduce operational manpower to approximately 50%"/>
    <s v="O&amp;M"/>
    <s v="x"/>
    <s v="x"/>
    <s v="x"/>
    <m/>
    <s v="x"/>
    <s v="x"/>
    <m/>
    <s v="x"/>
    <m/>
    <s v="x"/>
    <m/>
    <s v="x"/>
    <s v="x"/>
    <s v="x"/>
    <m/>
    <m/>
    <m/>
    <m/>
    <m/>
    <m/>
    <m/>
    <s v="x"/>
    <m/>
    <m/>
    <m/>
    <m/>
    <m/>
    <m/>
    <m/>
    <m/>
    <m/>
    <m/>
    <m/>
    <m/>
    <m/>
    <m/>
    <m/>
    <m/>
    <s v="https://estates.jtc.gov.sg/pdd/stories/pdd-odp---5-levels-of-the-digital-twin_x000a_https://www.developer.tech.gov.sg/products/categories/sensor-platforms-and-internet-of-things/open-digital-platform/overview_x000a_https://create.unity.com/creating-smart-cities-digital-twins-article?utm_source=linkedin&amp;utm_medium=cpc&amp;utm_campaign=nxt_abm_ind_amer_amer_en_co_soc-li_acq_pr_2023-09_dt-ind-aeco-inf-jtdev_cc3022_inf-co1_id:255551116&amp;utm_content=g-article_s-sgl_nm:infart1-01-sz:1080x1080_dt-ind-aeco-inf-jtdev_a_all_amer_co_id:328828426_x000a_"/>
  </r>
  <r>
    <n v="259"/>
    <x v="258"/>
    <s v="Unity"/>
    <s v="The Vancouver Airport Authority has leveraged Unity to pioneer a real-time 3D digital twin of Vancouver International Airport (YVR), setting a new standard for airport management and sustainability. By integrating real-time operational data with a detailed real-time 3D model of the airfield and terminal, YVR enhances operational efficiency, improves safety protocols, and supports ambitious climate goals, aiming for net zero carbon emissions by 2030. This innovative initiative not only optimizes resource planning and reduces disruptions but also promotes community engagement through initiatives like the Unity training program for Musqueam learners, contributing to reconciliation and local community development. YVR's digital twin project underscores its leadership in airport technology innovation, showcasing the transformative potential of digital twins in enhancing both operational excellence and environmental stewardship."/>
    <s v="Airport"/>
    <s v="Single"/>
    <s v="O&amp;M"/>
    <s v="Optimizing operations, management, and processes"/>
    <s v="N/A"/>
    <x v="17"/>
    <x v="6"/>
    <s v="Canada"/>
    <x v="3"/>
    <n v="2"/>
    <s v="N/A"/>
    <s v="N/A"/>
    <s v="x"/>
    <s v="x"/>
    <s v="x"/>
    <s v="x"/>
    <s v="x"/>
    <m/>
    <s v="x"/>
    <s v="x"/>
    <m/>
    <s v="x"/>
    <m/>
    <s v="x"/>
    <s v="x"/>
    <s v="x"/>
    <m/>
    <m/>
    <m/>
    <m/>
    <s v="x"/>
    <m/>
    <m/>
    <s v="x"/>
    <m/>
    <m/>
    <m/>
    <m/>
    <m/>
    <m/>
    <m/>
    <m/>
    <m/>
    <m/>
    <m/>
    <m/>
    <m/>
    <m/>
    <m/>
    <m/>
    <s v="https://unity.com/case-study/vancouver-airport-authority"/>
  </r>
  <r>
    <n v="260"/>
    <x v="259"/>
    <s v="Unity"/>
    <s v="Hyundai Motor Company has partnered with Unity to build a Meta-Factory, a metaverse-based digital twin of an actual factory, to optimize plant operations and allow virtual problem-solving, supporting Hyundai's vision of becoming a smart mobility solutions provider. This Meta-Factory concept will first be implemented at Hyundai Motor Global Innovation Center in Singapore (HMGICS), which will be completed by the end of 2022. The collaboration aims to integrate AI, 5G, and other advanced technologies into a next-generation smart factory platform, accelerating innovation in intelligent manufacturing. Additionally, Hyundai and Unity will develop a real-time 3D virtual platform to enhance customer experience by allowing digital trial and testing of auto solutions. This partnership will also explore AI training, study, and autonomous driving simulation to further innovate smart manufacturing processes."/>
    <s v="Factory"/>
    <s v="Single"/>
    <s v="Entire"/>
    <s v="Optimizing operations, management, and processes"/>
    <s v="N/A"/>
    <x v="10"/>
    <x v="4"/>
    <s v="Singapore"/>
    <x v="0"/>
    <n v="3"/>
    <s v="N/A"/>
    <s v="N/A"/>
    <s v="x"/>
    <s v="x"/>
    <s v="x"/>
    <m/>
    <s v="x"/>
    <s v="x"/>
    <s v="x"/>
    <m/>
    <m/>
    <s v="x"/>
    <s v="x"/>
    <m/>
    <s v="x"/>
    <m/>
    <m/>
    <m/>
    <m/>
    <m/>
    <m/>
    <m/>
    <m/>
    <m/>
    <m/>
    <m/>
    <m/>
    <m/>
    <m/>
    <m/>
    <m/>
    <m/>
    <m/>
    <m/>
    <m/>
    <m/>
    <m/>
    <m/>
    <m/>
    <m/>
    <s v="https://www.hyundainews.com/en-us/releases/3482"/>
  </r>
  <r>
    <n v="261"/>
    <x v="260"/>
    <s v="Autodesk"/>
    <s v="The Hong Kong Advanced Manufacturing Centre (AMC) exemplifies reindustrialization and Construction 2.0 by using advanced technologies and streamlined processes to boost the manufacturing sector. Central to the AMC's development is the creation of a digital twin using Building Information Modeling (BIM). This digital twin allows stakeholders to simulate construction procedures, design workflows, and identify safety issues through clash detection and buildability analysis. Technologies such as IoT, AI, prefabrication, robotics, 3D printing, and augmented reality were integral to developing the digital twin and optimizing construction processes. Gammon Construction implemented these technologies alongside traditional methods like Design for Manufacture and Assembly (DfMA) and multitrade integrated mechanical, electrical, and plumbing (MiMEP), resulting in significant improvements in efficiency, safety, and quality."/>
    <s v="Factory"/>
    <s v="Single"/>
    <s v="D&amp;B"/>
    <s v="Optimize design and construction"/>
    <s v="N/A"/>
    <x v="10"/>
    <x v="4"/>
    <s v="Hong Kong"/>
    <x v="0"/>
    <n v="3"/>
    <s v="Safety enhancements_x000a_Quality assurance_x000a_Resource optimization"/>
    <s v="N/A"/>
    <s v="x"/>
    <s v="x"/>
    <s v="x"/>
    <m/>
    <s v="x"/>
    <m/>
    <m/>
    <m/>
    <m/>
    <m/>
    <s v="x"/>
    <s v="x"/>
    <s v="x"/>
    <m/>
    <m/>
    <m/>
    <m/>
    <m/>
    <m/>
    <s v="x"/>
    <m/>
    <m/>
    <m/>
    <m/>
    <m/>
    <m/>
    <m/>
    <m/>
    <m/>
    <m/>
    <m/>
    <m/>
    <m/>
    <m/>
    <m/>
    <m/>
    <m/>
    <m/>
    <s v="https://www.autodesk.com/design-make/articles/hong-kong-advanced-manufacturing-centre"/>
  </r>
  <r>
    <n v="262"/>
    <x v="261"/>
    <s v="Autodesk"/>
    <s v="ANDRITZ, an Austrian company specializing in machinery for pulp and paper mills, has embraced digital manufacturing and AI processes to revolutionize paper production. By leveraging data-driven support and digital twins, ANDRITZ optimizes production lines, guides maintenance procedures, and ensures transparent access to critical data. Technologies like ICT/IoT, AI, 3D modeling, and digital twins play crucial roles, enabling real-time monitoring, predictive maintenance, and efficient operation. With a focus on digitalization and artificial intelligence, ANDRITZ ensures efficient and sustainable paper production while enhancing overall productivity. Through comprehensive sensor technology, big data analytics, and smart algorithms, ANDRITZ demonstrates the indispensability of digitalization in modern paper manufacturing."/>
    <s v="Proprietary Equipment"/>
    <s v="Multiple"/>
    <s v="D&amp;B"/>
    <s v="Optimize design and construction"/>
    <s v="N/A"/>
    <x v="10"/>
    <x v="4"/>
    <s v="Austria"/>
    <x v="1"/>
    <n v="3"/>
    <s v="Cost savings_x000a_Resource optimization_x000a_Improved productivity_x000a_Safety enhancement"/>
    <s v="N/A"/>
    <s v="x"/>
    <s v="x"/>
    <s v="x"/>
    <m/>
    <m/>
    <m/>
    <m/>
    <m/>
    <m/>
    <s v="x"/>
    <m/>
    <m/>
    <s v="x"/>
    <s v="x"/>
    <m/>
    <m/>
    <m/>
    <m/>
    <m/>
    <s v="x"/>
    <m/>
    <s v="x"/>
    <m/>
    <m/>
    <m/>
    <m/>
    <m/>
    <m/>
    <m/>
    <m/>
    <m/>
    <m/>
    <m/>
    <m/>
    <m/>
    <m/>
    <m/>
    <m/>
    <s v="https://www.autodesk.com/design-make/articles/digital-manufacturing"/>
  </r>
  <r>
    <n v="263"/>
    <x v="262"/>
    <s v="Autodesk"/>
    <s v="VisiConsult, a world-leading manufacturer of industrial x-ray equipment, embarks on a digital transformation journey led by founder Hajo Schulenburg and his son Lennart. Leveraging AI, cloud computing, 3D printing, robotics, and sustainable growth initiatives, VisiConsult aims to enhance product validation efficiency and cost-effectiveness. The digital twin, created using computer tomography (CT) imaging, allows remote interrogation by engineers to spot and rectify faults before conveying corrective actions to customers' sites. Utilizing Autodesk's Product Lifecycle Management (PLM) software Fusion Manage, VisiConsult streamlines processes, reduces costs, and accelerates time-to-market for new solutions. Moreover, by offering image analysis and interpretation as a service, VisiConsult revolutionizes its core offering from physical product to service, enabling customers to save on upfront capital expenditures while ensuring on-demand access to quality control. Through business transformation and global solutions centers, VisiConsult aims to maintain its competitive edge in the evolving industrial landscape."/>
    <s v="Proprietary Equipment"/>
    <s v="Single"/>
    <s v="Entire"/>
    <s v="Optimize design and construction"/>
    <s v="N/A"/>
    <x v="10"/>
    <x v="4"/>
    <s v="Germany"/>
    <x v="1"/>
    <n v="2"/>
    <s v="Reduced downtime_x000a_Enhanced predictive maintenance capabilities_x000a_Increased operational efficiency"/>
    <s v="N/A"/>
    <s v="x"/>
    <m/>
    <s v="x"/>
    <m/>
    <s v="x"/>
    <s v="x"/>
    <m/>
    <m/>
    <m/>
    <s v="x"/>
    <m/>
    <m/>
    <s v="x"/>
    <m/>
    <s v="x"/>
    <m/>
    <m/>
    <m/>
    <m/>
    <m/>
    <m/>
    <m/>
    <m/>
    <m/>
    <m/>
    <m/>
    <m/>
    <m/>
    <m/>
    <m/>
    <m/>
    <m/>
    <m/>
    <m/>
    <m/>
    <m/>
    <m/>
    <m/>
    <s v="https://www.autodesk.com/customer-stories/digital-transformation/visiconsult"/>
  </r>
  <r>
    <n v="264"/>
    <x v="263"/>
    <s v="Autodesk"/>
    <s v="Gresham Smith, an architecture and engineering firm with diverse industry experience, aimed to understand human experiences within physical spaces they design. They tackled the challenge by leveraging wearable sensors and biometric data to comprehend the impact of design on human factors like stress and movement patterns. Using Autodesk Forge, they developed a digital twin prototype to host and analyze spatial data, opting for the Viewer and Data Visualization APIs for their BIM-friendly nature and customization flexibility. The digital twin incorporated ambient environmental data and tracked volunteers' movements and stress levels, visualizing them through heat maps and moving sprites. This integration allowed Gresham Smith to gain insights into how people interact with spaces and how external factors influence their experiences, facilitating better-informed design decisions."/>
    <s v="Building"/>
    <s v="Single"/>
    <s v="D&amp;B"/>
    <s v="Optimize design and construction"/>
    <s v="N/A"/>
    <x v="3"/>
    <x v="2"/>
    <s v="United States"/>
    <x v="3"/>
    <n v="2"/>
    <s v="N/A"/>
    <s v="N/A"/>
    <s v="x"/>
    <m/>
    <s v="x"/>
    <m/>
    <s v="x"/>
    <s v="x"/>
    <m/>
    <s v="x"/>
    <m/>
    <s v="x"/>
    <s v="x"/>
    <m/>
    <m/>
    <m/>
    <m/>
    <m/>
    <m/>
    <s v="x"/>
    <m/>
    <m/>
    <m/>
    <m/>
    <m/>
    <m/>
    <m/>
    <m/>
    <m/>
    <m/>
    <m/>
    <m/>
    <m/>
    <m/>
    <m/>
    <m/>
    <m/>
    <m/>
    <m/>
    <m/>
    <s v="https://aps.autodesk.com/customer-stories/gresham-smith"/>
  </r>
  <r>
    <n v="265"/>
    <x v="264"/>
    <s v="Autodesk "/>
    <s v="Moicon leverages Autodesk Platform Services (APS) to develop digital twin solutions for manufacturing companies, streamlining facility data collection and organization while integrating it with sensor data in a user-friendly and automated manner. Their predictive software systems enable end customers to reduce costs, labor, and unplanned downtime by providing insights into building and factory performance alongside maintenance tasks and issue reporting. Utilizing APS technology, Moicon connects facility management data with IoT sensor data using the Data Management API and the Model Derivative API, presenting them together in dynamic 3D representations of factory floors through the Viewer. For example, their solution for Holmen Crisp, a food products manufacturer, resulted in optimized building performance, reduced machine downtime, and lower maintenance costs through preventive maintenance actions. These impacts were achieved by providing real-time insights and interactive monitoring of every process workflow and facility condition. Moicon's software solutions are hosted on Amazon Web Services (AWS), ensuring scalability, security, and reliability for their customers."/>
    <s v="Factory"/>
    <s v="Single"/>
    <s v="Entire"/>
    <s v="Optimizing operations, management, and processes"/>
    <s v="N/A"/>
    <x v="10"/>
    <x v="4"/>
    <s v="Norway"/>
    <x v="1"/>
    <n v="3"/>
    <s v="Optimized building performance / factory performance by 20%._x000a__x000a_Additional:_x000a_Reduced machine downtime._x000a_Lower maintenance costs with preventive maintenance."/>
    <s v="N/A"/>
    <s v="x"/>
    <s v="x"/>
    <s v="x"/>
    <m/>
    <s v="x"/>
    <m/>
    <m/>
    <m/>
    <m/>
    <s v="x"/>
    <m/>
    <m/>
    <s v="x"/>
    <s v="x"/>
    <s v="x"/>
    <m/>
    <m/>
    <m/>
    <m/>
    <s v="x"/>
    <m/>
    <m/>
    <m/>
    <m/>
    <m/>
    <m/>
    <m/>
    <m/>
    <m/>
    <m/>
    <m/>
    <m/>
    <m/>
    <m/>
    <m/>
    <m/>
    <m/>
    <m/>
    <s v="https://aps.autodesk.com/customer-stories/moicon"/>
  </r>
  <r>
    <n v="266"/>
    <x v="265"/>
    <s v="Autodesk"/>
    <s v="Metro Istanbul has implemented a digital twin project to enhance operational efficiency and service quality across its extensive rail network. The digital twin is a precise digital replica of physical railway systems, enabling real-time analysis, prediction, and optimization. It aims to ensure seamless operations, maximize efficiency, and proactively address potential issues in stations and facilities. Technologies such as Autodesk Tandem, BIM models, point cloud technology ReCap, asset management systems, IoT, and AI applications are leveraged to create and utilize the digital twin effectively for streamlined maintenance processes, energy consumption optimization, and predictive equipment analysis. This innovative approach not only increases operational efficiency by up to 37.5% but also supports Metro Istanbul's vision of leading the industry's development through sustainable and technology-driven management practices."/>
    <s v="Railway"/>
    <s v="Single"/>
    <s v="Entire"/>
    <s v="Optimizing operations, management, and processes"/>
    <s v="N/A"/>
    <x v="19"/>
    <x v="6"/>
    <s v="Istanbul"/>
    <x v="1"/>
    <n v="3"/>
    <s v="37.5% Increase in Operational Efficiency_x000a_"/>
    <s v="N/A"/>
    <s v="x"/>
    <s v="x"/>
    <s v="x"/>
    <m/>
    <s v="x"/>
    <m/>
    <m/>
    <m/>
    <m/>
    <m/>
    <m/>
    <s v="x"/>
    <s v="x"/>
    <s v="x"/>
    <m/>
    <m/>
    <m/>
    <m/>
    <m/>
    <s v="x"/>
    <m/>
    <m/>
    <m/>
    <m/>
    <m/>
    <m/>
    <m/>
    <m/>
    <n v="0.375"/>
    <m/>
    <m/>
    <m/>
    <m/>
    <m/>
    <m/>
    <m/>
    <m/>
    <m/>
    <s v="https://www.autodesk.com/customer-stories/metro-istanbul-article-story"/>
  </r>
  <r>
    <n v="267"/>
    <x v="266"/>
    <s v="Autodesk"/>
    <s v="The Charles H. Wright Museum is creating a digital replica of their building (digital twin) to become a &quot;Smart Museum.&quot; This 3D model, built with laser scans and BIM software, uses real-time sensor data (temperature, CO2) to improve operations. The digital twin allows them to optimize energy use, understand visitor flow in exhibits, and make data-driven decisions for a more sustainable and engaging museum experience. Technologies involved include laser scanning, BIM software, Autodesk Tandem platform, and IoT sensors."/>
    <s v="Building"/>
    <s v="Single"/>
    <s v="O&amp;M"/>
    <s v="Monitoring and tracking"/>
    <s v="N/A"/>
    <x v="4"/>
    <x v="2"/>
    <s v="United States"/>
    <x v="3"/>
    <n v="2"/>
    <s v="Enhanced visitor experience_x000a_Improved facility management"/>
    <s v="N/A"/>
    <s v="x"/>
    <s v="x"/>
    <m/>
    <m/>
    <m/>
    <m/>
    <s v="x"/>
    <m/>
    <m/>
    <s v="x"/>
    <s v="x"/>
    <s v="x"/>
    <m/>
    <m/>
    <m/>
    <m/>
    <m/>
    <m/>
    <m/>
    <m/>
    <m/>
    <s v="x"/>
    <m/>
    <m/>
    <m/>
    <m/>
    <m/>
    <m/>
    <m/>
    <m/>
    <m/>
    <m/>
    <m/>
    <m/>
    <m/>
    <m/>
    <m/>
    <m/>
    <s v="https://intandem.autodesk.com/resource/the-charles-h-wright-museums-digital-transformation-to-becoming-a-smart-museum/"/>
  </r>
  <r>
    <n v="268"/>
    <x v="267"/>
    <s v="Autodesk"/>
    <s v="Phillips Exeter Academy, a prestigious school in New Hampshire, is using a digital twin to improve facilities management. A digital twin is a virtual replica of a building containing data on everything from maintenance manuals to locations of pipes. This allows facility staff to quickly find information they need to maintain the academy's complex, including both new and 200-year-old buildings. The digital twin was created using data from the construction process and can be linked to IoT sensors for future predictive maintenance. Phillips Exeter Academy plans to expand the use of digital twins to all their buildings and believes this technology will revolutionize facilities management."/>
    <s v="Building"/>
    <s v="Single"/>
    <s v="O&amp;M"/>
    <s v="Maintenance and inspection"/>
    <s v="N/A"/>
    <x v="4"/>
    <x v="2"/>
    <s v="United States"/>
    <x v="3"/>
    <n v="2"/>
    <s v="Improved efficiency for facility staff_x000a_Potential for future benefits"/>
    <s v="N/A"/>
    <s v="x"/>
    <s v="x"/>
    <m/>
    <m/>
    <m/>
    <m/>
    <s v="x"/>
    <m/>
    <m/>
    <m/>
    <s v="x"/>
    <m/>
    <m/>
    <s v="x"/>
    <m/>
    <m/>
    <m/>
    <m/>
    <m/>
    <s v="x"/>
    <m/>
    <m/>
    <m/>
    <m/>
    <m/>
    <m/>
    <m/>
    <m/>
    <m/>
    <m/>
    <m/>
    <m/>
    <m/>
    <m/>
    <m/>
    <m/>
    <m/>
    <m/>
    <s v="https://intandem.autodesk.com/resource/extending-data-to-facilities-management-how-phillips-exeter-academy-is-leveraging-digital-twin-technology/"/>
  </r>
  <r>
    <n v="269"/>
    <x v="268"/>
    <s v="Aurecon"/>
    <s v="To help state housing provider Kāinga Ora address New Zealand's social housing crisis, a digital platform was developed. This secure, GIS-based solution manages Kāinga Ora's 63,000 properties, assesses them against 29 councils' guidelines in real-time, and enables collaborative planning. Integrating complex data, the tool identifies optimal redevelopment opportunities. By empowering data-driven decisions, this digital solution equips Kāinga Ora to accelerate much-needed social housing delivery nationwide. This digital twin enables real-time analysis of property information against planning guidelines from 29 councils, facilitating strategic decision-making and efficient redevelopment planning. Technically, the tool integrates complex digital engineering, geoprocessing workflows, and automation to evaluate properties based on 13 attributes like site constraints and redevelopment potential. The technology behind the tool includes digital mapping, geospatial systems, and integrated advisory solutions, allowing Kāinga Ora to streamline property assessments and enhance housing supply over the next decade._x000a__x000a__x000a__x000a__x000a__x000a_"/>
    <s v="Building"/>
    <s v="Multiple"/>
    <s v="D&amp;B"/>
    <s v="Optimize design and construction"/>
    <s v="N/A"/>
    <x v="4"/>
    <x v="2"/>
    <s v="New Zealand"/>
    <x v="0"/>
    <n v="3"/>
    <s v="Centralized property data management for Kāinga Ora's 63,000 assets_x000a_Real-time assessment of properties against 29 councils' guidelines_x000a_Collaborative tools for business case development and pipeline planning_x000a_Automated evaluation of over 13 redevelopment factors using complex data workflows_x000a_Data-driven, collaborative decision-making to identify optimal opportunities"/>
    <s v="D&amp;B"/>
    <s v="x"/>
    <s v="x"/>
    <m/>
    <s v="x"/>
    <m/>
    <m/>
    <s v="x"/>
    <m/>
    <m/>
    <s v="x"/>
    <s v="x"/>
    <m/>
    <s v="x"/>
    <m/>
    <m/>
    <m/>
    <s v="x"/>
    <s v="x"/>
    <m/>
    <m/>
    <m/>
    <m/>
    <s v="x"/>
    <m/>
    <m/>
    <m/>
    <m/>
    <m/>
    <m/>
    <m/>
    <m/>
    <m/>
    <m/>
    <m/>
    <m/>
    <m/>
    <m/>
    <m/>
    <s v="https://www.aurecongroup.com/projects/government/housing-new-zealand-automated-tool"/>
  </r>
  <r>
    <n v="270"/>
    <x v="269"/>
    <s v="Aurecon"/>
    <s v="This project provided the Department of Transport with digital twins that replicate the physical infrastructure of seven standard tram stop designs. The Victoria Department of Transport is upgrading Melbourne's tram stops to meet future Disability Standards for Accessible Public Transport, aiming for a more inclusive network. Aurecon developed digital twin tram stop designs using visualisation and digital engineering tools, collaborating with social enterprise Ability Works to gather user insights, especially from people with disabilities. The digital twins simulate real tram stop environments, allowing users to virtually &quot;walk&quot; around and experience the stops, thereby providing valuable feedback on design and accessibility. This digital tool also enables real-time scenario assessments and quick prototyping of new designs. Technologies involved include visualisation, immersive storytelling, and Aurecon's siteLab® platform. The key benefits include:_x000a__x000a_Enabling real-time scenario assessments for transport planning and infrastructure optimization_x000a_Allowing rapid prototyping of new tram stop designs to test with research participants_x000a_Delivering comprehensive user insights on successful and unsuccessful design elements, locations, and contextual factors_x000a_The digital twin platform empowers the Department to take a data-driven, user-centric approach to enhance the tram stop experience through informed infrastructure development."/>
    <s v="Railway"/>
    <s v="Multiple"/>
    <s v="D&amp;B"/>
    <s v="Optimize design and construction"/>
    <s v="N/A"/>
    <x v="19"/>
    <x v="6"/>
    <s v="Australia"/>
    <x v="0"/>
    <n v="2"/>
    <s v="Detailed 3D modeling of the tram stop environment_x000a_Simulation of pedestrian flow and accessibility needs_x000a_Optimization of platform design for seamless level boarding_x000a_Evaluation of wayfinding and tactile guidance systems_x000a_Validation of shelter, lighting, and security features_x000a_Integration of real-time passenger information displays_x000a_Scenario testing for emergency evacuation procedures_x000a_Collaborative review with diverse user groups and stakeholders"/>
    <s v="D&amp;B"/>
    <s v="x"/>
    <m/>
    <m/>
    <s v="x"/>
    <s v="x"/>
    <m/>
    <s v="x"/>
    <m/>
    <m/>
    <s v="x"/>
    <s v="x"/>
    <m/>
    <s v="x"/>
    <m/>
    <m/>
    <s v="x"/>
    <s v="x"/>
    <s v="x"/>
    <m/>
    <m/>
    <m/>
    <m/>
    <m/>
    <m/>
    <m/>
    <m/>
    <m/>
    <m/>
    <m/>
    <m/>
    <m/>
    <m/>
    <m/>
    <m/>
    <m/>
    <m/>
    <m/>
    <m/>
    <s v="https://www.aurecongroup.com/projects/transport/upgrading-tram-stop-melbourne"/>
  </r>
  <r>
    <m/>
    <x v="270"/>
    <s v="NTT DATA"/>
    <s v="Customer selected NTT DATA Italy to help it design, develop, and deliver a new cloud-based solution that would integrate data and information from different systems to help improve the management of its water network and make it easier to monitor KPIs and meet regulatory requirements. _x000a_The solution is a strategic and operational decision support tool for the sustainable management of water resources that was conceived by the customer and built in collaboration with NTT DATA Italy using agile development methods._x000a_The platform enables the customer to:_x000a_Improve the management, monitoring and optimization of the network by detecting losses and unauthorized withdrawals and identifying improvement actions._x000a_Provide up-to-date data on the water balance according to regulatory requirements and report macro-indicators of water losses._x000a_Promote service continuity by using IoT smart sensors to monitor losses and interruptions, detect alerts, identify inefficient users and use Machine Learning for predictive maintenance. The solution is today used by seven water companies in the Customer Group with more than 2,000 districts monitored and more than 6.8 million inhabitants served. _x000a_Moreover, in recognition of its innovative design, it has received prestigious awards"/>
    <s v="Utility Network"/>
    <s v="Multiple"/>
    <s v="O&amp;M"/>
    <s v="Planning, forecasting, predicting and simulating"/>
    <s v="N/A"/>
    <x v="16"/>
    <x v="2"/>
    <s v="Italy"/>
    <x v="1"/>
    <n v="3"/>
    <s v="-35% water leakage_x000a_-25% failures_x000a_2K districts managed_x000a_30% service continuity process improvement_x000a_54000km drinking water network managed"/>
    <s v="O&amp;M"/>
    <s v="x"/>
    <s v="x"/>
    <s v="x"/>
    <m/>
    <m/>
    <m/>
    <s v="x"/>
    <m/>
    <m/>
    <s v="x"/>
    <s v="x"/>
    <s v="x"/>
    <s v="x"/>
    <s v="x"/>
    <m/>
    <m/>
    <m/>
    <m/>
    <m/>
    <s v="x"/>
    <m/>
    <s v="x"/>
    <m/>
    <m/>
    <m/>
    <m/>
    <n v="0.3"/>
    <m/>
    <n v="0.3"/>
    <m/>
    <m/>
    <m/>
    <m/>
    <m/>
    <m/>
    <m/>
    <m/>
    <m/>
    <s v="https://it.nttdata.com/news-and-events/2022/ntt-data-e-acea_x000a_ _x000a_https://es.nttdata.com/insights/case-studies/acea-mejora-la-gestion-del-agua-con-metodologia-agile _x000a__x000a_https://www.arenadigitale.it/2024/06/21/acea-waidy-management-system-si-aggiudica-il-premio-compasso-doro/  "/>
  </r>
  <r>
    <m/>
    <x v="271"/>
    <s v="NTT DATA"/>
    <s v="Customer asked to improve the efficiency and quality of its activities and infrastructures. It has been realized the BIM implementation for each of the customer departments involved in the project (lasted 24 months)._x000a_Integration of the available  tools on customers side with the new processes and tools of BIM implementation.In the project scope, following aspects have been considered: _x000a_Substation Asset Data Model and Engineering Processes definition._x000a_Definition of TO-BE workflows._x000a_Selection of BIM and CDE modeling tools._x000a_Design of data platform and integration architecture. _x000a_Creation of Iberdrola BIM elements catalog._x000a_Deployment of training plan._x000a_Digital Modeling Tool Utilization: Adoption of a tool for digital modeling to streamline documentation, quantification, and project coordination._x000a_Revit Modeling: Implementation of Revit for efficient modeling, distance checking, and digital model coordination across disciplines._x000a_Integration with External and customer systems: Bridging BIM model data with Iberdrola's database systems_x000a_ProjectWise Integration for Collaboration: Implementing to streamline project collaboration and document management, ensuring real-time data access and team coordination_x000a_Leveraging iTwin for Digital Twins: Utilizing Bentley iTwin to create and manage digital twins of infrastructure, providing a dynamic, up-to-date representation of projects for enhanced decision-making"/>
    <s v="Utility Network"/>
    <s v="Single"/>
    <s v="D&amp;B"/>
    <s v="Optimizing operations, management, and processes"/>
    <s v="N/A"/>
    <x v="4"/>
    <x v="1"/>
    <s v="Spain"/>
    <x v="1"/>
    <n v="2"/>
    <s v="N/A"/>
    <s v="N/A"/>
    <s v="x"/>
    <s v="x"/>
    <m/>
    <m/>
    <m/>
    <m/>
    <s v="x"/>
    <m/>
    <m/>
    <s v="x"/>
    <s v="x"/>
    <m/>
    <s v="x"/>
    <m/>
    <m/>
    <m/>
    <m/>
    <s v="x"/>
    <m/>
    <m/>
    <m/>
    <m/>
    <m/>
    <m/>
    <m/>
    <m/>
    <m/>
    <m/>
    <m/>
    <m/>
    <m/>
    <m/>
    <m/>
    <m/>
    <m/>
    <m/>
    <m/>
    <m/>
    <s v="NTT Data"/>
  </r>
  <r>
    <m/>
    <x v="272"/>
    <s v="NTT DATA"/>
    <s v="Client aims to become the most innovative and intelligent hydrocarbon transportation company. It requires the creation of a fully digital, agile, and efficient platform that allows it to digitize and virtualize the entire transportation network.​_x000a_Its vision is to implement &quot;the pumping station of the future&quot;; for this it is necessary to create digital twins of all the physical assets that support its entire operation, allowing remote monitoring and operation from any digital channel.​_x000a_​Cloud architecture based on Azure IoT solution for digitizing a pumping station.​_x000a_A Cloud Platform has been implemented to manage the devices and ingest and process the devices’ telemetry; the data is analyzed and visualized in near real-time in its corresponding Digital Twin.​_x000a_Implement and integrate the 3D model of the physical asset (Engine) that allows real-time monitoring and operation from a digital channel._x000a_"/>
    <s v="Utility Network"/>
    <s v="Single"/>
    <s v="O&amp;M"/>
    <s v="Monitoring and tracking"/>
    <s v="N/A"/>
    <x v="2"/>
    <x v="1"/>
    <s v="Colombia"/>
    <x v="5"/>
    <n v="2"/>
    <s v="N/A"/>
    <s v="N/A"/>
    <s v="x"/>
    <s v="x"/>
    <m/>
    <m/>
    <m/>
    <m/>
    <s v="x"/>
    <m/>
    <m/>
    <s v="x"/>
    <s v="x"/>
    <m/>
    <m/>
    <s v="x"/>
    <m/>
    <m/>
    <m/>
    <m/>
    <m/>
    <m/>
    <m/>
    <m/>
    <m/>
    <m/>
    <m/>
    <m/>
    <m/>
    <m/>
    <m/>
    <m/>
    <m/>
    <m/>
    <m/>
    <m/>
    <m/>
    <m/>
    <m/>
    <m/>
    <s v="NTT Data"/>
  </r>
  <r>
    <m/>
    <x v="273"/>
    <s v="NTT DATA"/>
    <s v="Momenttum is a cloud computing service created by NTT DATA for administering, analyzing, publishing, and managing large amounts of data from multiple sources such as sensors, IoT devices, external providers, to enable multiple improvement actions, and to easily build SmartX solutions. _x000a_Main characteristics of the platform are: Security By Design, Custom app portal, IoT Device Management, Easy access and onboarding, Green Platform, Low Running cost, scalable on demand, Big Data &amp; AI Capabilities. _x000a_This very versatile platform allows data to be collected through IoT sensors and integrated systems, monitor different aspects (Smart Buildings, Smart Cities, Smart Industries, Smart Tourism, etc.) with data analytics visualization, and do simulations, including forecasting through AI, ML and what-if analysis._x000a_"/>
    <s v="Building"/>
    <s v="Multiple"/>
    <s v="Entire"/>
    <s v="Optimizing operations, management, and processes"/>
    <s v="3,000 - 5,000"/>
    <x v="11"/>
    <x v="8"/>
    <s v="Denmark"/>
    <x v="1"/>
    <n v="3"/>
    <s v="N/A"/>
    <s v="N/A"/>
    <s v="x"/>
    <s v="x"/>
    <s v="x"/>
    <m/>
    <s v="x"/>
    <m/>
    <s v="x"/>
    <s v="x"/>
    <m/>
    <s v="x"/>
    <s v="x"/>
    <m/>
    <s v="x"/>
    <m/>
    <s v="x"/>
    <m/>
    <m/>
    <m/>
    <m/>
    <s v="x"/>
    <m/>
    <m/>
    <m/>
    <m/>
    <m/>
    <m/>
    <m/>
    <m/>
    <m/>
    <m/>
    <m/>
    <m/>
    <m/>
    <m/>
    <m/>
    <m/>
    <m/>
    <m/>
    <s v="https://www.visitdenmark.dk/corporate/om-os/nyheder/noegleaktoerer-i-dansk-turisme-gaar-sammen-om-national-dataplatform"/>
  </r>
  <r>
    <m/>
    <x v="274"/>
    <s v="NTT DATA"/>
    <s v="According to the 15-Minute City concept, everyone living in a city should have access to essential urban services within a 15-minute walk or bike. The target customer aims at becoming a “15-minute city” to:​_x000a_Create a sustainable, accessible, diverse, and inclusive urban environment.​_x000a_Allow residents to conveniently access essential amenities and services.​_x000a_Reduce commuting times.​_x000a_Improve the overall quality of life for its inhabitants.​_x000a__x000a_Monitoring the reference KPIs such as proximity of different types of buildings, distribution of the number and types of current infrastructures, current scenario performance"/>
    <s v="City"/>
    <s v="City"/>
    <s v="D&amp;B"/>
    <s v="Planning, forecasting, predicting and simulating"/>
    <s v="N/A"/>
    <x v="7"/>
    <x v="8"/>
    <s v="Italy"/>
    <x v="1"/>
    <n v="3"/>
    <s v="N/A"/>
    <s v="N/A"/>
    <s v="x"/>
    <s v="x"/>
    <s v="x"/>
    <m/>
    <m/>
    <m/>
    <s v="x"/>
    <m/>
    <m/>
    <s v="x"/>
    <s v="x"/>
    <m/>
    <s v="x"/>
    <m/>
    <m/>
    <m/>
    <m/>
    <s v="x"/>
    <m/>
    <s v="x"/>
    <s v="x"/>
    <s v="x"/>
    <m/>
    <m/>
    <m/>
    <m/>
    <m/>
    <m/>
    <m/>
    <m/>
    <m/>
    <m/>
    <m/>
    <m/>
    <m/>
    <m/>
    <m/>
    <m/>
    <s v="https://www.media.mit.edu/posts/city-science-and-ntt-data-to-collaborate-on-urban-simulation-for-rome-italy/"/>
  </r>
  <r>
    <m/>
    <x v="275"/>
    <s v="NTT DATA"/>
    <s v="We developed a tool for a better plan and management of the urban development through a virtual replica with simulations and analysis._x000a_Providing to the city planners and policymakers valuable insights, anticipating potential issues, optimizing resource allocation and improving the overall effectiveness of urban initiatives._x000a_A tool to drive informed decision-making, leading to increased sustainability, enhanced citizen satisfaction, and overall better urban living conditions in the city"/>
    <s v="City"/>
    <s v="City"/>
    <s v="Entire"/>
    <s v="Planning, forecasting, predicting and simulating"/>
    <s v="N/A"/>
    <x v="7"/>
    <x v="8"/>
    <s v="Spain"/>
    <x v="1"/>
    <n v="3"/>
    <s v="N/A"/>
    <s v="N/A"/>
    <s v="x"/>
    <s v="x"/>
    <s v="x"/>
    <m/>
    <m/>
    <m/>
    <s v="x"/>
    <m/>
    <m/>
    <s v="x"/>
    <s v="x"/>
    <s v="x"/>
    <m/>
    <m/>
    <m/>
    <m/>
    <s v="x"/>
    <m/>
    <s v="x"/>
    <s v="x"/>
    <m/>
    <s v="x"/>
    <m/>
    <m/>
    <m/>
    <m/>
    <m/>
    <m/>
    <m/>
    <m/>
    <m/>
    <m/>
    <m/>
    <m/>
    <m/>
    <m/>
    <m/>
    <m/>
    <s v="NTT Data"/>
  </r>
  <r>
    <m/>
    <x v="276"/>
    <s v="NTT DATA"/>
    <s v="The Smart Solution gives the City of Las Vegas real-time visibility of potential incidents, which is invaluable to first responders and public safety decision-makers. Response times have improved since they receive alerts instead of having to check cameras or send a patrol. Insights into how an area is being used can also help make planning decisions. It allows officials to integrate other edge systems (like those that monitor air quality) and public data sources (like weather information) to enable better decision-making. “Not only has NTT DATA brought an end-to-end ecosystem into our environment, but they’ve also worked with the systems we already had in place,” says Sherwood. “Allowing us to forge new partnerships with other organizations as we continue to create great solutions that are improving our efficiency and building our community in a new and safe way.” Creating cost efficiencies Las Vegas expects to save up to a million dollars a year by avoiding wrong-way accidents and lowering the resource costs for continuous patrolling. These savings can then be redirected into other priority areas. Improving traffic and road safety Studying incidents of wrong-way driving informs decisions to replace stop signs with traffic lights on busy streets. “Wrong-way driving incidents have gone down significantly where we’ve done this. The data shows that we used to have approximately 40 incidents a day,” says Craig. “Now we're seeing, on average, only three or four a week.”_x000a__x000a_Improves park safety for residents and visitors_x000a_Uses data-driven insights to shape planning_x000a_Creates opportunities for future growth"/>
    <s v="City"/>
    <s v="City"/>
    <s v="O&amp;M"/>
    <s v="Optimizing operations, management, and processes"/>
    <s v="N/A"/>
    <x v="7"/>
    <x v="8"/>
    <s v="United States"/>
    <x v="3"/>
    <n v="3"/>
    <s v="&gt;$1M savings per year _x000a_&gt;90% reduction in wrong-way driving _x000a_&gt;14K predictions per week from extensive AI and ML models"/>
    <s v="O&amp;M"/>
    <s v="x"/>
    <s v="x"/>
    <s v="x"/>
    <m/>
    <m/>
    <m/>
    <s v="x"/>
    <s v="x"/>
    <m/>
    <s v="x"/>
    <s v="x"/>
    <m/>
    <m/>
    <m/>
    <s v="x"/>
    <m/>
    <m/>
    <s v="x"/>
    <s v="x"/>
    <s v="x"/>
    <s v="x"/>
    <m/>
    <m/>
    <m/>
    <m/>
    <m/>
    <m/>
    <m/>
    <m/>
    <m/>
    <m/>
    <m/>
    <m/>
    <m/>
    <m/>
    <m/>
    <m/>
    <m/>
    <s v="https://us.nttdata.com/en/case-studies/city-of-las-vegas-client-story"/>
  </r>
  <r>
    <m/>
    <x v="277"/>
    <s v="NTT DATA"/>
    <s v="Organizations and authorities in the public transport sectors need planning tools to organize and schedule rides and track and monitor the current scenario. The currently available platforms do not account for the planning phase, forecasting future mobility trends, and measuring the impact of interventions on the public transportation networks. The real need seems to be a platform that allows both monitoring the current scenario and evaluating possible interventions._x000a_NTT DATA Solution allows to identify the main indicators that can support decision-makers when scheduling and organizing rides. Provide a planning platform with an interactive map for visualizing KPIs and planning interventions.​_x000a__x000a_The solution helps transportation planners to plan interventions by simulating them and comparing the “as-is” scenario with the “what-if”._x000a_​"/>
    <s v="City"/>
    <s v="City"/>
    <s v="D&amp;B"/>
    <s v="Planning, forecasting, predicting and simulating"/>
    <s v="N/A"/>
    <x v="7"/>
    <x v="6"/>
    <s v="United States"/>
    <x v="3"/>
    <n v="3"/>
    <s v="N/A"/>
    <s v="N/A"/>
    <s v="x"/>
    <m/>
    <s v="x"/>
    <m/>
    <m/>
    <m/>
    <s v="x"/>
    <m/>
    <m/>
    <s v="x"/>
    <s v="x"/>
    <m/>
    <m/>
    <m/>
    <m/>
    <m/>
    <m/>
    <s v="x"/>
    <m/>
    <s v="x"/>
    <m/>
    <m/>
    <m/>
    <m/>
    <m/>
    <m/>
    <m/>
    <m/>
    <m/>
    <m/>
    <m/>
    <m/>
    <m/>
    <m/>
    <m/>
    <m/>
    <m/>
    <m/>
    <s v="NTT Data"/>
  </r>
  <r>
    <m/>
    <x v="278"/>
    <s v="NTT DATA"/>
    <s v="Natural disasters pose a significant challenge in risk assessment and management due to their unpredictable nature and potential for widespread damage. Traditional approaches lack the granularity needed to accurately assess these risks, exacerbated by factors such as climate change and limited data availability. The increasing frequency and severity of natural events underscore the urgency for innovative solutions that integrate advanced technologies and data analytics to empower stakeholders with actionable insights and mitigate the impact of disasters. _x000a_In the MVP, we developed a tool tailored for insurance stakeholders, to assess risks and damages associated with floods. This platform seamlessly integrates a partner’s flood models APIs to visualize related risks, presenting both numerical data and heatmap graphs that reflect the impact of climate events and asset damage. Beyond its predictive capabilities, the platform enables users to explore and analyze historical data related to diverse sustainability KPIs (e.g., the heat stress score), and evaluate their impact across different RCP scenarios. _x000b_A key advantage of using Qlik is its natural language querying and report generation._x000a_"/>
    <s v="District"/>
    <s v="Multiple"/>
    <s v="D&amp;B"/>
    <s v="Planning, forecasting, predicting and simulating"/>
    <s v="N/A"/>
    <x v="7"/>
    <x v="7"/>
    <s v="Italy"/>
    <x v="1"/>
    <n v="3"/>
    <s v="N/A"/>
    <s v="N/A"/>
    <s v="x"/>
    <m/>
    <s v="x"/>
    <m/>
    <m/>
    <m/>
    <s v="x"/>
    <m/>
    <m/>
    <m/>
    <s v="x"/>
    <m/>
    <m/>
    <m/>
    <m/>
    <m/>
    <m/>
    <s v="x"/>
    <m/>
    <s v="x"/>
    <s v="x"/>
    <s v="x"/>
    <m/>
    <m/>
    <m/>
    <m/>
    <m/>
    <m/>
    <m/>
    <m/>
    <m/>
    <m/>
    <m/>
    <m/>
    <m/>
    <m/>
    <m/>
    <m/>
    <s v="NTT Data"/>
  </r>
  <r>
    <m/>
    <x v="279"/>
    <s v="NTT DATA"/>
    <s v="The customer was looking for a solution that could use mobility data to predict the risk of vehicle crimes, in particular theft. The goal is to understand which are the areas where these events happen and warn car owners._x000a_Implementation of an advanced AI module that, leveraging some specific key features (e.g., past events time, the distance by Police offices, car model, historical data of stolen cars, crime rate, amenities, public lighting, etc.), assigns a level of theft risk to map areas. The AI model is able to generalize and predict the risk in the near future also in the areas without historical data_x000a__x000a_This solution can be used in different contexts, such as:_x000a_Car fleet management_x000a_Safety roads/Urban Planning_x000a_Insurance Service _x000a__x000a__x000a__x000a_"/>
    <s v="District"/>
    <s v="Multiple"/>
    <s v="D&amp;B"/>
    <s v="Planning, forecasting, predicting and simulating"/>
    <s v="N/A"/>
    <x v="7"/>
    <x v="7"/>
    <s v="Italy"/>
    <x v="1"/>
    <n v="3"/>
    <s v="Given a certain point on the map, the system returns the risk of car theft and the zones (1Km x 1Km) with a higher risk of car theft are highlighted. The algorithm achieved a rate accuracy in crimes prediction of 98%"/>
    <s v="O&amp;M"/>
    <m/>
    <m/>
    <s v="x"/>
    <m/>
    <m/>
    <m/>
    <s v="x"/>
    <m/>
    <m/>
    <m/>
    <s v="x"/>
    <m/>
    <s v="x"/>
    <m/>
    <m/>
    <m/>
    <m/>
    <s v="x"/>
    <s v="x"/>
    <s v="x"/>
    <s v="x"/>
    <m/>
    <m/>
    <m/>
    <m/>
    <m/>
    <m/>
    <m/>
    <m/>
    <m/>
    <m/>
    <m/>
    <m/>
    <m/>
    <m/>
    <m/>
    <m/>
    <m/>
    <s v="NTT Data"/>
  </r>
  <r>
    <m/>
    <x v="280"/>
    <s v="NTT DATA"/>
    <s v="Forests are recognized as a renewable and ecological resource for long-term carbon storage, and they play a crucial role in achieving carbon neutrality. _x000a_Public, private organizations and individuals looking for transparency will require advanced technologies as proof of quality._x000a__x000a_​We developed a E2E solution, that uses cutting-edge AI techniques to monitor forest biomass and other vital parameters in vegetation, integrating on-field measurements such as CO2 flux sensors and LiDAR scans with satellite imagery for improved accuracy. _x000a__x000a_It leverages new methods for measuring and monitoring carbon stored in vegetation based on scientific standards, improving accuracy and transparency with the aim of increasing the confidence level of the carbon markets. _x000a_This asset enables a new business model that aims at producing exponential revenues from 20/30 years long forestry projects absorbing CO2 and producing carbon credits."/>
    <s v="Forests"/>
    <s v="Single"/>
    <s v="O&amp;M"/>
    <s v="Monitoring and tracking"/>
    <s v="N/A"/>
    <x v="0"/>
    <x v="0"/>
    <s v="Italy"/>
    <x v="1"/>
    <n v="2"/>
    <s v="N/A"/>
    <s v="N/A"/>
    <s v="x"/>
    <s v="x"/>
    <s v="x"/>
    <m/>
    <m/>
    <m/>
    <s v="x"/>
    <m/>
    <m/>
    <s v="x"/>
    <s v="x"/>
    <m/>
    <m/>
    <s v="x"/>
    <s v="x"/>
    <s v="x"/>
    <m/>
    <m/>
    <m/>
    <m/>
    <m/>
    <s v="x"/>
    <m/>
    <m/>
    <m/>
    <m/>
    <m/>
    <m/>
    <m/>
    <m/>
    <m/>
    <m/>
    <m/>
    <m/>
    <m/>
    <m/>
    <m/>
    <m/>
    <s v="https://it.nttdata.com/news-and-events/2023/ntt-data-awards-2023"/>
  </r>
  <r>
    <m/>
    <x v="281"/>
    <s v="NTT DATA"/>
    <s v="Starting from developing the next-generation visual shelf recognition solution, Syntphony Perfect Store aims at transforming Retail Execution by evolving shelf management and fueling sales growth._x000a__x000a_By applying leading edge technologies (Edge AI, Digital Twin, Spatial Computing) to address major pain points (e.g. async KPIs, low accuracy, cost by picture), we have developed a new business model (cost decoupling from cloud consumption, real-time KPIs and exception management) by directly partnering with our clients sinche the very initial phases of the development._x000a__x000a_The solution offers a real-time shelf capturing through video stream, enabling fasrter image recognition compared to other market solutions, no photo collage needed. Furthermore, all the collected data in-store contribute to the development of the 2D replica of every shelf of all the stores audited, enabling new business models for CPGs and Retailers (e.g. joint category management projects, simulation in metaverse, 3D e-commerce)."/>
    <s v="Shelf"/>
    <s v="Multiple"/>
    <s v="O&amp;M"/>
    <s v="Optimizing operations, management, and processes"/>
    <s v="250 - 500"/>
    <x v="11"/>
    <x v="4"/>
    <s v="Italy"/>
    <x v="1"/>
    <n v="2"/>
    <s v="- Product Recognition accuracy &gt;= 95%_x000a_- Full offline usability_x000a_- Product recognition via video stream"/>
    <s v="Entire"/>
    <s v="x"/>
    <m/>
    <s v="x"/>
    <s v="x"/>
    <s v="x"/>
    <m/>
    <s v="x"/>
    <m/>
    <m/>
    <s v="x"/>
    <s v="x"/>
    <m/>
    <s v="x"/>
    <m/>
    <m/>
    <s v="x"/>
    <m/>
    <m/>
    <m/>
    <m/>
    <m/>
    <m/>
    <m/>
    <m/>
    <m/>
    <m/>
    <m/>
    <m/>
    <m/>
    <m/>
    <m/>
    <m/>
    <m/>
    <m/>
    <m/>
    <m/>
    <m/>
    <m/>
    <s v="https://www.hfsresearch.com/research/nttdata-mars-planogram-insigh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63FFC2-C58D-4CE2-BF6A-420C74870FF0}" name="PivotTable1"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6:J336" firstHeaderRow="1" firstDataRow="2" firstDataCol="1"/>
  <pivotFields count="55">
    <pivotField showAll="0"/>
    <pivotField axis="axisRow" dataField="1" showAll="0">
      <items count="283">
        <item x="229"/>
        <item x="1"/>
        <item x="151"/>
        <item x="218"/>
        <item x="231"/>
        <item x="137"/>
        <item x="126"/>
        <item x="138"/>
        <item x="239"/>
        <item x="43"/>
        <item x="164"/>
        <item x="93"/>
        <item x="81"/>
        <item x="188"/>
        <item x="206"/>
        <item x="205"/>
        <item x="80"/>
        <item x="189"/>
        <item x="240"/>
        <item x="246"/>
        <item x="24"/>
        <item x="223"/>
        <item x="83"/>
        <item x="95"/>
        <item x="44"/>
        <item x="180"/>
        <item x="40"/>
        <item x="96"/>
        <item x="84"/>
        <item x="242"/>
        <item x="194"/>
        <item x="195"/>
        <item x="76"/>
        <item x="150"/>
        <item x="143"/>
        <item x="175"/>
        <item x="120"/>
        <item x="65"/>
        <item x="0"/>
        <item x="198"/>
        <item x="149"/>
        <item x="165"/>
        <item x="197"/>
        <item x="196"/>
        <item x="199"/>
        <item x="75"/>
        <item x="74"/>
        <item x="217"/>
        <item x="64"/>
        <item x="25"/>
        <item x="153"/>
        <item x="214"/>
        <item x="62"/>
        <item x="63"/>
        <item x="178"/>
        <item x="147"/>
        <item x="133"/>
        <item x="172"/>
        <item x="163"/>
        <item x="99"/>
        <item x="97"/>
        <item x="59"/>
        <item x="60"/>
        <item x="245"/>
        <item x="207"/>
        <item x="154"/>
        <item x="106"/>
        <item x="108"/>
        <item x="107"/>
        <item x="113"/>
        <item x="100"/>
        <item x="238"/>
        <item x="8"/>
        <item x="219"/>
        <item x="51"/>
        <item x="72"/>
        <item x="145"/>
        <item x="139"/>
        <item x="162"/>
        <item x="222"/>
        <item x="101"/>
        <item x="132"/>
        <item x="201"/>
        <item x="237"/>
        <item x="130"/>
        <item x="228"/>
        <item x="58"/>
        <item x="152"/>
        <item x="170"/>
        <item x="169"/>
        <item x="212"/>
        <item x="55"/>
        <item x="210"/>
        <item x="4"/>
        <item x="41"/>
        <item x="10"/>
        <item x="36"/>
        <item x="244"/>
        <item x="227"/>
        <item x="221"/>
        <item x="68"/>
        <item x="33"/>
        <item x="208"/>
        <item x="167"/>
        <item x="182"/>
        <item x="200"/>
        <item x="148"/>
        <item x="144"/>
        <item x="141"/>
        <item x="168"/>
        <item x="77"/>
        <item x="50"/>
        <item x="48"/>
        <item x="46"/>
        <item x="47"/>
        <item x="181"/>
        <item x="26"/>
        <item x="56"/>
        <item x="66"/>
        <item x="146"/>
        <item x="158"/>
        <item x="159"/>
        <item x="57"/>
        <item x="202"/>
        <item x="160"/>
        <item x="37"/>
        <item x="70"/>
        <item x="213"/>
        <item x="67"/>
        <item x="166"/>
        <item x="109"/>
        <item x="3"/>
        <item x="7"/>
        <item x="12"/>
        <item x="35"/>
        <item x="21"/>
        <item x="17"/>
        <item x="31"/>
        <item x="20"/>
        <item x="14"/>
        <item x="13"/>
        <item x="78"/>
        <item x="45"/>
        <item x="112"/>
        <item x="102"/>
        <item x="18"/>
        <item x="15"/>
        <item x="29"/>
        <item x="123"/>
        <item x="124"/>
        <item x="118"/>
        <item x="125"/>
        <item x="241"/>
        <item x="90"/>
        <item x="116"/>
        <item x="119"/>
        <item x="121"/>
        <item x="110"/>
        <item x="185"/>
        <item x="243"/>
        <item x="91"/>
        <item x="88"/>
        <item x="136"/>
        <item x="49"/>
        <item x="73"/>
        <item x="117"/>
        <item x="105"/>
        <item x="111"/>
        <item x="103"/>
        <item x="89"/>
        <item x="192"/>
        <item x="225"/>
        <item x="184"/>
        <item x="98"/>
        <item x="69"/>
        <item x="27"/>
        <item x="193"/>
        <item x="19"/>
        <item x="216"/>
        <item x="23"/>
        <item x="87"/>
        <item x="61"/>
        <item x="171"/>
        <item x="28"/>
        <item x="129"/>
        <item x="134"/>
        <item x="173"/>
        <item x="157"/>
        <item x="161"/>
        <item x="191"/>
        <item x="156"/>
        <item x="79"/>
        <item x="179"/>
        <item x="82"/>
        <item x="42"/>
        <item x="155"/>
        <item x="104"/>
        <item x="122"/>
        <item x="71"/>
        <item x="226"/>
        <item x="224"/>
        <item x="2"/>
        <item x="140"/>
        <item x="5"/>
        <item x="11"/>
        <item x="16"/>
        <item x="22"/>
        <item x="32"/>
        <item x="142"/>
        <item x="203"/>
        <item x="220"/>
        <item x="209"/>
        <item x="53"/>
        <item x="127"/>
        <item x="215"/>
        <item x="186"/>
        <item x="190"/>
        <item x="9"/>
        <item x="30"/>
        <item x="174"/>
        <item x="131"/>
        <item x="85"/>
        <item x="38"/>
        <item x="39"/>
        <item x="54"/>
        <item x="247"/>
        <item x="187"/>
        <item x="6"/>
        <item x="230"/>
        <item x="183"/>
        <item x="34"/>
        <item x="204"/>
        <item x="235"/>
        <item x="234"/>
        <item x="92"/>
        <item x="232"/>
        <item x="233"/>
        <item x="211"/>
        <item x="86"/>
        <item x="128"/>
        <item x="135"/>
        <item x="236"/>
        <item x="94"/>
        <item x="52"/>
        <item x="114"/>
        <item x="115"/>
        <item x="176"/>
        <item x="17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t="default"/>
      </items>
    </pivotField>
    <pivotField showAll="0"/>
    <pivotField showAll="0"/>
    <pivotField showAll="0"/>
    <pivotField showAll="0"/>
    <pivotField showAll="0"/>
    <pivotField showAll="0"/>
    <pivotField showAll="0"/>
    <pivotField axis="axisRow" showAll="0">
      <items count="22">
        <item x="17"/>
        <item x="3"/>
        <item x="4"/>
        <item x="15"/>
        <item x="8"/>
        <item x="0"/>
        <item x="18"/>
        <item x="9"/>
        <item x="13"/>
        <item x="10"/>
        <item x="14"/>
        <item x="6"/>
        <item x="2"/>
        <item x="11"/>
        <item x="19"/>
        <item x="1"/>
        <item x="20"/>
        <item x="7"/>
        <item x="12"/>
        <item x="5"/>
        <item x="16"/>
        <item t="default"/>
      </items>
    </pivotField>
    <pivotField axis="axisRow" multipleItemSelectionAllowed="1" showAll="0">
      <items count="10">
        <item x="0"/>
        <item x="1"/>
        <item x="3"/>
        <item x="5"/>
        <item x="4"/>
        <item x="7"/>
        <item x="8"/>
        <item x="6"/>
        <item x="2"/>
        <item t="default"/>
      </items>
    </pivotField>
    <pivotField showAll="0"/>
    <pivotField axis="axisCol" multipleItemSelectionAllowed="1" showAll="0">
      <items count="8">
        <item x="0"/>
        <item x="1"/>
        <item x="2"/>
        <item x="4"/>
        <item x="6"/>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0"/>
    <field x="9"/>
    <field x="1"/>
  </rowFields>
  <rowItems count="329">
    <i>
      <x/>
    </i>
    <i r="1">
      <x v="5"/>
    </i>
    <i r="2">
      <x v="1"/>
    </i>
    <i r="2">
      <x v="38"/>
    </i>
    <i r="2">
      <x v="93"/>
    </i>
    <i r="2">
      <x v="131"/>
    </i>
    <i r="2">
      <x v="191"/>
    </i>
    <i r="2">
      <x v="201"/>
    </i>
    <i r="2">
      <x v="231"/>
    </i>
    <i r="2">
      <x v="280"/>
    </i>
    <i>
      <x v="1"/>
    </i>
    <i r="1">
      <x v="2"/>
    </i>
    <i r="2">
      <x v="271"/>
    </i>
    <i r="1">
      <x v="9"/>
    </i>
    <i r="2">
      <x v="21"/>
    </i>
    <i r="1">
      <x v="11"/>
    </i>
    <i r="2">
      <x v="133"/>
    </i>
    <i r="2">
      <x v="134"/>
    </i>
    <i r="2">
      <x v="146"/>
    </i>
    <i r="2">
      <x v="177"/>
    </i>
    <i r="1">
      <x v="12"/>
    </i>
    <i r="2">
      <x v="125"/>
    </i>
    <i r="2">
      <x v="135"/>
    </i>
    <i r="2">
      <x v="136"/>
    </i>
    <i r="2">
      <x v="137"/>
    </i>
    <i r="2">
      <x v="138"/>
    </i>
    <i r="2">
      <x v="139"/>
    </i>
    <i r="2">
      <x v="140"/>
    </i>
    <i r="2">
      <x v="145"/>
    </i>
    <i r="2">
      <x v="147"/>
    </i>
    <i r="2">
      <x v="212"/>
    </i>
    <i r="2">
      <x v="223"/>
    </i>
    <i r="2">
      <x v="227"/>
    </i>
    <i r="2">
      <x v="256"/>
    </i>
    <i r="2">
      <x v="272"/>
    </i>
    <i r="1">
      <x v="15"/>
    </i>
    <i r="2">
      <x v="20"/>
    </i>
    <i r="2">
      <x v="97"/>
    </i>
    <i r="2">
      <x v="101"/>
    </i>
    <i r="2">
      <x v="104"/>
    </i>
    <i r="2">
      <x v="116"/>
    </i>
    <i r="2">
      <x v="179"/>
    </i>
    <i r="2">
      <x v="203"/>
    </i>
    <i r="2">
      <x v="204"/>
    </i>
    <i r="2">
      <x v="205"/>
    </i>
    <i r="2">
      <x v="206"/>
    </i>
    <i r="2">
      <x v="207"/>
    </i>
    <i r="2">
      <x v="217"/>
    </i>
    <i r="2">
      <x v="218"/>
    </i>
    <i r="2">
      <x v="230"/>
    </i>
    <i r="2">
      <x v="248"/>
    </i>
    <i r="1">
      <x v="19"/>
    </i>
    <i r="2">
      <x v="49"/>
    </i>
    <i r="2">
      <x v="95"/>
    </i>
    <i r="2">
      <x v="96"/>
    </i>
    <i r="2">
      <x v="170"/>
    </i>
    <i r="2">
      <x v="175"/>
    </i>
    <i r="2">
      <x v="183"/>
    </i>
    <i r="2">
      <x v="222"/>
    </i>
    <i>
      <x v="2"/>
    </i>
    <i r="1">
      <x v="4"/>
    </i>
    <i r="2">
      <x v="9"/>
    </i>
    <i r="2">
      <x v="24"/>
    </i>
    <i r="2">
      <x v="194"/>
    </i>
    <i r="1">
      <x v="7"/>
    </i>
    <i r="2">
      <x v="74"/>
    </i>
    <i r="2">
      <x v="111"/>
    </i>
    <i r="2">
      <x v="112"/>
    </i>
    <i r="2">
      <x v="113"/>
    </i>
    <i r="2">
      <x v="114"/>
    </i>
    <i r="2">
      <x v="142"/>
    </i>
    <i r="2">
      <x v="172"/>
    </i>
    <i r="1">
      <x v="13"/>
    </i>
    <i r="2">
      <x v="243"/>
    </i>
    <i>
      <x v="3"/>
    </i>
    <i r="1">
      <x v="18"/>
    </i>
    <i r="2">
      <x v="86"/>
    </i>
    <i r="2">
      <x v="91"/>
    </i>
    <i r="2">
      <x v="224"/>
    </i>
    <i>
      <x v="4"/>
    </i>
    <i r="1">
      <x v="2"/>
    </i>
    <i r="2">
      <x v="254"/>
    </i>
    <i r="1">
      <x v="3"/>
    </i>
    <i r="2">
      <x v="32"/>
    </i>
    <i r="2">
      <x v="128"/>
    </i>
    <i r="1">
      <x v="5"/>
    </i>
    <i r="2">
      <x v="209"/>
    </i>
    <i r="1">
      <x v="8"/>
    </i>
    <i r="2">
      <x v="52"/>
    </i>
    <i r="2">
      <x v="53"/>
    </i>
    <i r="2">
      <x v="117"/>
    </i>
    <i r="2">
      <x v="118"/>
    </i>
    <i r="2">
      <x v="120"/>
    </i>
    <i r="2">
      <x v="121"/>
    </i>
    <i r="2">
      <x v="122"/>
    </i>
    <i r="2">
      <x v="141"/>
    </i>
    <i r="2">
      <x v="198"/>
    </i>
    <i r="1">
      <x v="9"/>
    </i>
    <i r="2">
      <x v="28"/>
    </i>
    <i r="2">
      <x v="37"/>
    </i>
    <i r="2">
      <x v="45"/>
    </i>
    <i r="2">
      <x v="46"/>
    </i>
    <i r="2">
      <x v="98"/>
    </i>
    <i r="2">
      <x v="99"/>
    </i>
    <i r="2">
      <x v="100"/>
    </i>
    <i r="2">
      <x v="126"/>
    </i>
    <i r="2">
      <x v="127"/>
    </i>
    <i r="2">
      <x v="163"/>
    </i>
    <i r="2">
      <x v="259"/>
    </i>
    <i r="2">
      <x v="260"/>
    </i>
    <i r="2">
      <x v="261"/>
    </i>
    <i r="2">
      <x v="262"/>
    </i>
    <i r="2">
      <x v="264"/>
    </i>
    <i r="1">
      <x v="10"/>
    </i>
    <i r="2">
      <x v="48"/>
    </i>
    <i r="2">
      <x v="61"/>
    </i>
    <i r="2">
      <x v="62"/>
    </i>
    <i r="2">
      <x v="181"/>
    </i>
    <i r="1">
      <x v="13"/>
    </i>
    <i r="2">
      <x v="281"/>
    </i>
    <i>
      <x v="5"/>
    </i>
    <i r="1">
      <x/>
    </i>
    <i r="2">
      <x v="12"/>
    </i>
    <i r="2">
      <x v="193"/>
    </i>
    <i r="1">
      <x v="13"/>
    </i>
    <i r="2">
      <x v="8"/>
    </i>
    <i r="2">
      <x v="16"/>
    </i>
    <i r="2">
      <x v="22"/>
    </i>
    <i r="2">
      <x v="110"/>
    </i>
    <i r="1">
      <x v="17"/>
    </i>
    <i r="2">
      <x v="278"/>
    </i>
    <i r="2">
      <x v="279"/>
    </i>
    <i>
      <x v="6"/>
    </i>
    <i r="1">
      <x v="6"/>
    </i>
    <i r="2">
      <x v="29"/>
    </i>
    <i r="2">
      <x v="221"/>
    </i>
    <i r="2">
      <x v="238"/>
    </i>
    <i r="2">
      <x v="252"/>
    </i>
    <i r="1">
      <x v="13"/>
    </i>
    <i r="2">
      <x v="273"/>
    </i>
    <i r="1">
      <x v="17"/>
    </i>
    <i r="2">
      <x v="274"/>
    </i>
    <i r="2">
      <x v="275"/>
    </i>
    <i r="2">
      <x v="276"/>
    </i>
    <i>
      <x v="7"/>
    </i>
    <i r="1">
      <x/>
    </i>
    <i r="2">
      <x v="59"/>
    </i>
    <i r="2">
      <x v="60"/>
    </i>
    <i r="2">
      <x v="63"/>
    </i>
    <i r="2">
      <x v="258"/>
    </i>
    <i r="1">
      <x v="2"/>
    </i>
    <i r="2">
      <x v="4"/>
    </i>
    <i r="2">
      <x v="228"/>
    </i>
    <i r="1">
      <x v="14"/>
    </i>
    <i r="2">
      <x v="23"/>
    </i>
    <i r="2">
      <x v="36"/>
    </i>
    <i r="2">
      <x v="42"/>
    </i>
    <i r="2">
      <x v="43"/>
    </i>
    <i r="2">
      <x v="70"/>
    </i>
    <i r="2">
      <x v="129"/>
    </i>
    <i r="2">
      <x v="130"/>
    </i>
    <i r="2">
      <x v="144"/>
    </i>
    <i r="2">
      <x v="148"/>
    </i>
    <i r="2">
      <x v="149"/>
    </i>
    <i r="2">
      <x v="151"/>
    </i>
    <i r="2">
      <x v="152"/>
    </i>
    <i r="2">
      <x v="153"/>
    </i>
    <i r="2">
      <x v="154"/>
    </i>
    <i r="2">
      <x v="155"/>
    </i>
    <i r="2">
      <x v="156"/>
    </i>
    <i r="2">
      <x v="157"/>
    </i>
    <i r="2">
      <x v="158"/>
    </i>
    <i r="2">
      <x v="159"/>
    </i>
    <i r="2">
      <x v="160"/>
    </i>
    <i r="2">
      <x v="161"/>
    </i>
    <i r="2">
      <x v="180"/>
    </i>
    <i r="2">
      <x v="196"/>
    </i>
    <i r="2">
      <x v="197"/>
    </i>
    <i r="2">
      <x v="210"/>
    </i>
    <i r="2">
      <x v="244"/>
    </i>
    <i r="2">
      <x v="245"/>
    </i>
    <i r="2">
      <x v="265"/>
    </i>
    <i r="2">
      <x v="269"/>
    </i>
    <i r="1">
      <x v="16"/>
    </i>
    <i r="2">
      <x v="11"/>
    </i>
    <i r="2">
      <x v="27"/>
    </i>
    <i r="2">
      <x v="44"/>
    </i>
    <i r="2">
      <x v="66"/>
    </i>
    <i r="2">
      <x v="67"/>
    </i>
    <i r="2">
      <x v="68"/>
    </i>
    <i r="2">
      <x v="69"/>
    </i>
    <i r="2">
      <x v="105"/>
    </i>
    <i r="2">
      <x v="150"/>
    </i>
    <i r="2">
      <x v="165"/>
    </i>
    <i r="2">
      <x v="166"/>
    </i>
    <i r="2">
      <x v="167"/>
    </i>
    <i r="2">
      <x v="168"/>
    </i>
    <i r="2">
      <x v="169"/>
    </i>
    <i r="2">
      <x v="234"/>
    </i>
    <i r="1">
      <x v="17"/>
    </i>
    <i r="2">
      <x v="277"/>
    </i>
    <i r="1">
      <x v="20"/>
    </i>
    <i r="2">
      <x v="39"/>
    </i>
    <i r="2">
      <x v="80"/>
    </i>
    <i r="2">
      <x v="143"/>
    </i>
    <i r="2">
      <x v="173"/>
    </i>
    <i r="2">
      <x v="174"/>
    </i>
    <i>
      <x v="8"/>
    </i>
    <i r="1">
      <x v="1"/>
    </i>
    <i r="2">
      <x v="25"/>
    </i>
    <i r="2">
      <x v="41"/>
    </i>
    <i r="2">
      <x v="47"/>
    </i>
    <i r="2">
      <x v="75"/>
    </i>
    <i r="2">
      <x v="81"/>
    </i>
    <i r="2">
      <x v="84"/>
    </i>
    <i r="2">
      <x v="88"/>
    </i>
    <i r="2">
      <x v="89"/>
    </i>
    <i r="2">
      <x v="103"/>
    </i>
    <i r="2">
      <x v="109"/>
    </i>
    <i r="2">
      <x v="132"/>
    </i>
    <i r="2">
      <x v="164"/>
    </i>
    <i r="2">
      <x v="182"/>
    </i>
    <i r="2">
      <x v="188"/>
    </i>
    <i r="2">
      <x v="214"/>
    </i>
    <i r="2">
      <x v="225"/>
    </i>
    <i r="2">
      <x v="233"/>
    </i>
    <i r="2">
      <x v="263"/>
    </i>
    <i r="1">
      <x v="2"/>
    </i>
    <i r="2">
      <x/>
    </i>
    <i r="2">
      <x v="3"/>
    </i>
    <i r="2">
      <x v="14"/>
    </i>
    <i r="2">
      <x v="15"/>
    </i>
    <i r="2">
      <x v="17"/>
    </i>
    <i r="2">
      <x v="26"/>
    </i>
    <i r="2">
      <x v="30"/>
    </i>
    <i r="2">
      <x v="31"/>
    </i>
    <i r="2">
      <x v="35"/>
    </i>
    <i r="2">
      <x v="71"/>
    </i>
    <i r="2">
      <x v="72"/>
    </i>
    <i r="2">
      <x v="73"/>
    </i>
    <i r="2">
      <x v="79"/>
    </i>
    <i r="2">
      <x v="82"/>
    </i>
    <i r="2">
      <x v="83"/>
    </i>
    <i r="2">
      <x v="85"/>
    </i>
    <i r="2">
      <x v="87"/>
    </i>
    <i r="2">
      <x v="90"/>
    </i>
    <i r="2">
      <x v="92"/>
    </i>
    <i r="2">
      <x v="102"/>
    </i>
    <i r="2">
      <x v="123"/>
    </i>
    <i r="2">
      <x v="176"/>
    </i>
    <i r="2">
      <x v="178"/>
    </i>
    <i r="2">
      <x v="186"/>
    </i>
    <i r="2">
      <x v="189"/>
    </i>
    <i r="2">
      <x v="192"/>
    </i>
    <i r="2">
      <x v="211"/>
    </i>
    <i r="2">
      <x v="216"/>
    </i>
    <i r="2">
      <x v="229"/>
    </i>
    <i r="2">
      <x v="232"/>
    </i>
    <i r="2">
      <x v="235"/>
    </i>
    <i r="2">
      <x v="236"/>
    </i>
    <i r="2">
      <x v="237"/>
    </i>
    <i r="2">
      <x v="241"/>
    </i>
    <i r="2">
      <x v="246"/>
    </i>
    <i r="2">
      <x v="247"/>
    </i>
    <i r="2">
      <x v="253"/>
    </i>
    <i r="2">
      <x v="255"/>
    </i>
    <i r="2">
      <x v="266"/>
    </i>
    <i r="2">
      <x v="267"/>
    </i>
    <i r="2">
      <x v="268"/>
    </i>
    <i r="1">
      <x v="5"/>
    </i>
    <i r="2">
      <x v="64"/>
    </i>
    <i r="2">
      <x v="171"/>
    </i>
    <i r="2">
      <x v="199"/>
    </i>
    <i r="2">
      <x v="200"/>
    </i>
    <i r="1">
      <x v="17"/>
    </i>
    <i r="2">
      <x v="2"/>
    </i>
    <i r="2">
      <x v="5"/>
    </i>
    <i r="2">
      <x v="7"/>
    </i>
    <i r="2">
      <x v="33"/>
    </i>
    <i r="2">
      <x v="34"/>
    </i>
    <i r="2">
      <x v="50"/>
    </i>
    <i r="2">
      <x v="76"/>
    </i>
    <i r="2">
      <x v="94"/>
    </i>
    <i r="2">
      <x v="106"/>
    </i>
    <i r="2">
      <x v="107"/>
    </i>
    <i r="2">
      <x v="108"/>
    </i>
    <i r="2">
      <x v="119"/>
    </i>
    <i r="2">
      <x v="124"/>
    </i>
    <i r="2">
      <x v="162"/>
    </i>
    <i r="2">
      <x v="184"/>
    </i>
    <i r="2">
      <x v="190"/>
    </i>
    <i r="2">
      <x v="195"/>
    </i>
    <i r="2">
      <x v="202"/>
    </i>
    <i r="2">
      <x v="208"/>
    </i>
    <i r="2">
      <x v="215"/>
    </i>
    <i r="2">
      <x v="219"/>
    </i>
    <i r="2">
      <x v="220"/>
    </i>
    <i r="2">
      <x v="226"/>
    </i>
    <i r="2">
      <x v="239"/>
    </i>
    <i r="2">
      <x v="240"/>
    </i>
    <i r="2">
      <x v="242"/>
    </i>
    <i r="2">
      <x v="249"/>
    </i>
    <i r="2">
      <x v="250"/>
    </i>
    <i r="2">
      <x v="251"/>
    </i>
    <i r="2">
      <x v="257"/>
    </i>
    <i r="1">
      <x v="18"/>
    </i>
    <i r="2">
      <x v="51"/>
    </i>
    <i r="1">
      <x v="19"/>
    </i>
    <i r="2">
      <x v="6"/>
    </i>
    <i r="2">
      <x v="77"/>
    </i>
    <i r="2">
      <x v="115"/>
    </i>
    <i r="2">
      <x v="213"/>
    </i>
    <i r="1">
      <x v="20"/>
    </i>
    <i r="2">
      <x v="10"/>
    </i>
    <i r="2">
      <x v="13"/>
    </i>
    <i r="2">
      <x v="18"/>
    </i>
    <i r="2">
      <x v="19"/>
    </i>
    <i r="2">
      <x v="40"/>
    </i>
    <i r="2">
      <x v="54"/>
    </i>
    <i r="2">
      <x v="55"/>
    </i>
    <i r="2">
      <x v="56"/>
    </i>
    <i r="2">
      <x v="57"/>
    </i>
    <i r="2">
      <x v="58"/>
    </i>
    <i r="2">
      <x v="65"/>
    </i>
    <i r="2">
      <x v="78"/>
    </i>
    <i r="2">
      <x v="185"/>
    </i>
    <i r="2">
      <x v="187"/>
    </i>
    <i r="2">
      <x v="270"/>
    </i>
    <i t="grand">
      <x/>
    </i>
  </rowItems>
  <colFields count="1">
    <field x="12"/>
  </colFields>
  <colItems count="8">
    <i>
      <x/>
    </i>
    <i>
      <x v="1"/>
    </i>
    <i>
      <x v="2"/>
    </i>
    <i>
      <x v="3"/>
    </i>
    <i>
      <x v="4"/>
    </i>
    <i>
      <x v="5"/>
    </i>
    <i>
      <x v="6"/>
    </i>
    <i t="grand">
      <x/>
    </i>
  </colItems>
  <dataFields count="1">
    <dataField name="Count of Project Name" fld="1" subtotal="count" baseField="0" baseItem="0"/>
  </dataFields>
  <formats count="4">
    <format dxfId="164">
      <pivotArea field="1" type="button" dataOnly="0" labelOnly="1" outline="0" axis="axisRow" fieldPosition="2"/>
    </format>
    <format dxfId="163">
      <pivotArea field="1" type="button" dataOnly="0" labelOnly="1" outline="0" axis="axisRow" fieldPosition="2"/>
    </format>
    <format dxfId="162">
      <pivotArea field="1" type="button" dataOnly="0" labelOnly="1" outline="0" axis="axisRow" fieldPosition="2"/>
    </format>
    <format dxfId="161">
      <pivotArea field="1" type="button" dataOnly="0" labelOnly="1" outline="0" axis="axisRow" fieldPosition="2"/>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personId="{72D8545A-CAA1-41C9-882C-F39B0B479F8F}" id="{F00516F7-8037-40BC-A7C9-E8FC6E23779F}">
    <text>https://www.mbie.govt.nz/assets/2019-endeavour-round-successful-projects.pdf</text>
  </threadedComment>
  <threadedComment ref="J9" personId="{72D22C41-5DBD-44D4-8333-62F1EAF65395}" id="{68F09400-D553-4A5B-8966-EC8063333EE2}">
    <text>Funding for entire scheme which includes the DT https://www.royalhaskoningdhv.com/en/projects/digital-twin-provides-resilience-to-coastal-change</text>
  </threadedComment>
  <threadedComment ref="J10" personId="{72D22C41-5DBD-44D4-8333-62F1EAF65395}" id="{DFEC7367-64B3-4E2B-A714-037DF2001260}">
    <text>https://we-gov.org/news-2020/cauayan-city-selected-as-beneficiary-of-project-implementer-2020/?ckattempt=1</text>
  </threadedComment>
  <threadedComment ref="J10" dT="2024-01-24T06:54:28.96" personId="{F0D78C37-01C8-4EDF-BC8A-977BC25D7630}" id="{98470088-BBA5-4778-8DF5-8EEC5F091215}" parentId="{DFEC7367-64B3-4E2B-A714-037DF2001260}">
    <text xml:space="preserve">Government document https://pidswebs.pids.gov.ph/CDN/PUBLICATIONS/pidsdps2133.pdf </text>
    <extLst>
      <x:ext xmlns:xltc2="http://schemas.microsoft.com/office/spreadsheetml/2020/threadedcomments2" uri="{F7C98A9C-CBB3-438F-8F68-D28B6AF4A901}">
        <xltc2:checksum>3713563438</xltc2:checksum>
        <xltc2:hyperlink startIndex="20" length="61" url="https://pidswebs.pids.gov.ph/CDN/PUBLICATIONS/pidsdps2133.pdf"/>
      </x:ext>
    </extLst>
  </threadedComment>
  <threadedComment ref="P15" dT="2024-01-30T11:02:05.87" personId="{F0D78C37-01C8-4EDF-BC8A-977BC25D7630}" id="{EF041C92-CAF9-4A56-BFB2-926FC4BE3562}">
    <text>https://www.ipwea.org/blogs/intouch/2016/08/01/what-you-need-to-know-about-bim-in-australia</text>
    <extLst>
      <x:ext xmlns:xltc2="http://schemas.microsoft.com/office/spreadsheetml/2020/threadedcomments2" uri="{F7C98A9C-CBB3-438F-8F68-D28B6AF4A901}">
        <xltc2:checksum>4124167122</xltc2:checksum>
        <xltc2:hyperlink startIndex="0" length="91" url="https://www.ipwea.org/blogs/intouch/2016/08/01/what-you-need-to-know-about-bim-in-australia"/>
      </x:ext>
    </extLst>
  </threadedComment>
  <threadedComment ref="P19" personId="{72D22C41-5DBD-44D4-8333-62F1EAF65395}" id="{F9CDE6D3-8F67-4A59-9FF2-88C0BD0F804D}">
    <text>https://azure.microsoft.com/de-de/blog/the-net-zero-journey-why-digital-twins-are-a-powerful-ally/</text>
  </threadedComment>
  <threadedComment ref="J31" personId="{72D22C41-5DBD-44D4-8333-62F1EAF65395}" id="{06C71C8B-8F8D-4FE0-AC4D-AB13BA2E4D8A}">
    <text>Minimum contract value
https://s26.q4cdn.com/977690160/files/doc_financials/2022/q1/Q1-2022-Prepared-Remarks.pdf</text>
  </threadedComment>
  <threadedComment ref="P54" personId="{DAEF9D89-8011-4595-836F-C8797C7DE908}" id="{C381007C-0821-4B1A-9B48-D4C708B6C70D}">
    <text>https://www.aveva.com/en/perspectives/success-stories/new-hospital-of-orleans/</text>
  </threadedComment>
  <threadedComment ref="P58" personId="{DAEF9D89-8011-4595-836F-C8797C7DE908}" id="{A4F99E68-493C-4E7E-9CC9-761CDE31408F}">
    <text>https://www.fujitsu.com/global/about/resources/news/press-releases/2023/0914-01.html</text>
  </threadedComment>
  <threadedComment ref="P59" personId="{DAEF9D89-8011-4595-836F-C8797C7DE908}" id="{E2522B5D-944B-4937-A836-DD634A7BF7C7}">
    <text>https://matterport.com/industries/case-studies/healthcare-trust-america-hta-leases-and-renovates-properties-faster</text>
  </threadedComment>
  <threadedComment ref="P65" personId="{DAEF9D89-8011-4595-836F-C8797C7DE908}" id="{7D14B12E-6265-4B95-A6FF-B6C7BEBD8281}">
    <text>https://docs.google.com/presentation/d/1XPd0Fo2USR6rQ0kubMLDOBsPkB_8PSsP/edit#slide=id.p4</text>
  </threadedComment>
  <threadedComment ref="J93" personId="{72D8545A-CAA1-41C9-882C-F39B0B479F8F}" id="{FBB6E94F-313F-4120-ACCB-AC2A4F443DB2}">
    <text xml:space="preserve">https://www.london.gov.uk/decisions/md2564-infrastructure-data-and-innovation-future-developments
</text>
  </threadedComment>
  <threadedComment ref="J94" personId="{72D8545A-CAA1-41C9-882C-F39B0B479F8F}" id="{3D6470B8-7C9C-4AC4-8B7F-5B29D4BDCC4E}">
    <text xml:space="preserve">Hyuna: https://documents1.worldbank.org/curated/en/278571600158735348/pdf/Kyrgyz-Republic-Enhancing-Resilience-in-Kyrgyzstan-Project-Virtual-Implementation-Support-Mission-July-20-to-31-2020.pdf
</text>
  </threadedComment>
  <threadedComment ref="J95" dT="2024-01-24T07:25:16.58" personId="{1F90EC3A-8EAD-4574-B8CB-D417F73F44E6}" id="{5966D4EF-30E9-4495-A673-BAB53B7C4013}">
    <text xml:space="preserve">GtR (ukri.org) </text>
    <extLst>
      <x:ext xmlns:xltc2="http://schemas.microsoft.com/office/spreadsheetml/2020/threadedcomments2" uri="{F7C98A9C-CBB3-438F-8F68-D28B6AF4A901}">
        <xltc2:checksum>3259809677</xltc2:checksum>
        <xltc2:hyperlink startIndex="0" length="14" url="https://gtr.ukri.org/projects?ref=97980"/>
      </x:ext>
    </extLst>
  </threadedComment>
  <threadedComment ref="J99" personId="{72D8545A-CAA1-41C9-882C-F39B0B479F8F}" id="{AFF57C89-ACED-41A5-8BB6-AD7C0D11555D}">
    <text>Same Link as ref</text>
  </threadedComment>
  <threadedComment ref="P100" personId="{72D8545A-CAA1-41C9-882C-F39B0B479F8F}" id="{9862D5EE-56F8-43F1-815E-B5DCE60EDD37}">
    <text>https://research.com/software/best-smart-cities-software</text>
  </threadedComment>
  <threadedComment ref="C101" personId="{72D8545A-CAA1-41C9-882C-F39B0B479F8F}" id="{74D494B7-2D09-43A2-8800-4B716AE942CC}">
    <text>https://nationalhighways.co.uk/media/2chotw13/introducing-digital-roads.pdf</text>
  </threadedComment>
  <threadedComment ref="J101" personId="{72D8545A-CAA1-41C9-882C-F39B0B479F8F}" id="{95FB08A7-0081-48BD-8B31-3267B7754C19}">
    <text>https://www.electronics-cooling.com/2021/08/digital-roads-among-eight-new-prosperity-partnerships/</text>
  </threadedComment>
  <threadedComment ref="J102" personId="{72D8545A-CAA1-41C9-882C-F39B0B479F8F}" id="{6520A1C7-DBDC-488C-8D2D-B4667B29CDEF}">
    <text>https://www.thebusinessdesk.com/yorkshire/news/2068228-university-spin-out-to-deliver-one-of-worlds-largest-digital-twins</text>
  </threadedComment>
  <threadedComment ref="H103" personId="{DAEF9D89-8011-4595-836F-C8797C7DE908}" id="{1F2A4F5D-1343-4FD0-80DC-D79F8297898F}">
    <text xml:space="preserve">https://www.3ds.com/insights/customer-stories/china-railway-design-corporation
</text>
  </threadedComment>
  <threadedComment ref="D104" personId="{DAEF9D89-8011-4595-836F-C8797C7DE908}" id="{E45A1C73-3A6F-4C5B-84D4-1C7CCF263191}">
    <text>https://arxiv.org/pdf/2305.16158.pdf</text>
  </threadedComment>
  <threadedComment ref="H105" personId="{DAEF9D89-8011-4595-836F-C8797C7DE908}" id="{B6D98334-7EC8-425D-A005-492354E70DF1}">
    <text>https://www.supermap.com/en-us/case/?127_3499.html</text>
  </threadedComment>
  <threadedComment ref="C106" personId="{DAEF9D89-8011-4595-836F-C8797C7DE908}" id="{D82D7716-7CD0-4C6F-AAA1-18A503CE1C35}">
    <text>https://akselos.com/wp-content/uploads/2022/10/LIFE-EXTENSION-FOR-A-SHIPLOADER-WITH-AKSELOS-DIGITAL-TWIN.pdf</text>
  </threadedComment>
  <threadedComment ref="P106" personId="{DAEF9D89-8011-4595-836F-C8797C7DE908}" id="{D5622905-50A4-4CBE-99A2-C4D9BE41F322}">
    <text>https://drrajivdesaimd.com/2023/03/12/digital-twin/</text>
  </threadedComment>
  <threadedComment ref="C107" personId="{DAEF9D89-8011-4595-836F-C8797C7DE908}" id="{C1F484B5-59FA-4815-8879-B25C64C1D1E3}">
    <text>https://www.esri.com/about/newsroom/wp-content/uploads/2019/10/airport.pdf</text>
  </threadedComment>
  <threadedComment ref="D108" personId="{DAEF9D89-8011-4595-836F-C8797C7DE908}" id="{0B11C70D-B585-41FE-8613-F71D200D962C}">
    <text>https://www.bentley.com/wp-content/uploads/2022/05/CS-Network-Rail-LTR-EN-LR.pdf</text>
  </threadedComment>
  <threadedComment ref="E109" personId="{DAEF9D89-8011-4595-836F-C8797C7DE908}" id="{845AE645-E7B6-4F8E-A8D5-5AF9D689D3FC}">
    <text>https://leica-geosystems.com/case-studies/reality-capture/mobile-mapping-by-boat</text>
  </threadedComment>
  <threadedComment ref="D110" personId="{DAEF9D89-8011-4595-836F-C8797C7DE908}" id="{1EC8DDD5-2D21-4164-90B7-B23A6B8FB01E}">
    <text>https://www3.weforum.org/docs/WEF_Digital_Twin_Cities_2023.pdf</text>
  </threadedComment>
  <threadedComment ref="D111" personId="{DAEF9D89-8011-4595-836F-C8797C7DE908}" id="{51CB775F-9965-4978-80F0-AEC34985C84B}">
    <text>https://leica-geosystems.com/case-studies/reality-capture/maintaining-danish-highways-driving-operational-efficiencies</text>
  </threadedComment>
  <threadedComment ref="J114" personId="{DAEF9D89-8011-4595-836F-C8797C7DE908}" id="{10D686CE-B956-4C0D-BC49-8EF1C2C39E3B}">
    <text>https://www.duluthnewstribune.com/news/mndot-testing-drones-for-bridge-inspections</text>
  </threadedComment>
  <threadedComment ref="P120" personId="{DAEF9D89-8011-4595-836F-C8797C7DE908}" id="{EEB4897A-4493-4FC3-A052-0D81C52A7B6B}">
    <text xml:space="preserve">https://unity.com/case-study/sitowise
</text>
  </threadedComment>
  <threadedComment ref="P124" personId="{DAEF9D89-8011-4595-836F-C8797C7DE908}" id="{1A561B9E-14C7-4EE0-8CD9-2BCD12FE8430}">
    <text>https://infrastructuremagazine.com.au/2021/05/24/artc-creates-digital-twin-of-entire-network/</text>
  </threadedComment>
  <threadedComment ref="J126" personId="{DAEF9D89-8011-4595-836F-C8797C7DE908}" id="{09AF6FFA-2724-4848-93A2-CA8EB8B1BC8B}">
    <text>https://www.wsp.com/en-th/projects/digital-twin-victoria</text>
  </threadedComment>
  <threadedComment ref="P128" personId="{DAEF9D89-8011-4595-836F-C8797C7DE908}" id="{771F8842-DCA1-4182-9CC3-2613883B1644}">
    <text>https://www.ni.com/en/innovations/case-studies/19/reducing-risk-and-cost-with-virtual-high-speed-and-commuter-train-test.html</text>
  </threadedComment>
  <threadedComment ref="P130" personId="{72D22C41-5DBD-44D4-8333-62F1EAF65395}" id="{25C9C889-5770-4163-9DA2-721C8403E2BA}">
    <text>https://www.geospatialworld.net/prime/case-study/aec/digital-technologies-save-uks-hs2-project-at-least-3-million-in-costs/</text>
  </threadedComment>
  <threadedComment ref="D134" dT="2024-01-24T06:25:21.55" personId="{F0D78C37-01C8-4EDF-BC8A-977BC25D7630}" id="{836458D7-6839-4006-BECD-C09EED3815B4}">
    <text>https://www.mottmac.com/digital/article/70448/public-visualisation-tool-for-the-national-digital-twin-programme</text>
    <extLst>
      <x:ext xmlns:xltc2="http://schemas.microsoft.com/office/spreadsheetml/2020/threadedcomments2" uri="{F7C98A9C-CBB3-438F-8F68-D28B6AF4A901}">
        <xltc2:checksum>3425534958</xltc2:checksum>
        <xltc2:hyperlink startIndex="0" length="111" url="https://www.mottmac.com/digital/article/70448/public-visualisation-tool-for-the-national-digital-twin-programme"/>
      </x:ext>
    </extLst>
  </threadedComment>
  <threadedComment ref="J134" personId="{72D22C41-5DBD-44D4-8333-62F1EAF65395}" id="{F1A9E400-9D2B-431A-AA3E-B22E394237A7}">
    <text>Funding gained for phase 2:
https://cp.catapult.org.uk/news/digital-twin-helping-improve-the-climate-resilience-of-infrastructure-gets-ofwat-innovation-funding/</text>
  </threadedComment>
  <threadedComment ref="J136" personId="{72D22C41-5DBD-44D4-8333-62F1EAF65395}" id="{4091A635-A630-4001-81A3-21E619A8EB66}">
    <text>Seed funding for infra &amp; DT roadmap
https://bradford.gov.uk/digital-strategy/the-strategy/key-enablers/</text>
  </threadedComment>
  <threadedComment ref="J143" personId="{72D22C41-5DBD-44D4-8333-62F1EAF65395}" id="{45733195-A7EC-4F7E-BDB2-5B364A3AB876}">
    <text>https://www.linkedin.com/pulse/heavy-investment-required-digital-twin-worth-mika%C3%ABl-le-mou%C3%ABllic/</text>
  </threadedComment>
  <threadedComment ref="J144" personId="{72D22C41-5DBD-44D4-8333-62F1EAF65395}" id="{2F7F6C98-EADA-4B35-A7F0-224A5F32C049}">
    <text>https://www.ecocites.logement.gouv.fr/IMG/pdf/ecocite_fiches_top_10_2019_rennes_metropole_pia_bat_en.pdf</text>
  </threadedComment>
  <threadedComment ref="J158" personId="{72D22C41-5DBD-44D4-8333-62F1EAF65395}" id="{566F16E2-9B07-40F8-AFDF-B0AB48CB1FCE}">
    <text>https://smartcity.go.kr/en/2021/08/12/%EC%9D%B8%EC%B2%9C%EC%8B%9C-%EC%8C%8D%EB%91%A5%EC%9D%B4-%EA%B0%80%EC%83%81%EB%8F%84%EC%8B%9C%EA%B0%80-%ED%99%94%EC%9E%AC%EB%A1%9C%EB%B6%80%ED%84%B0-%EC%8B%9C%EB%AF%BC%EC%9D%98-%EC%83%9D%EB%AA%85/</text>
  </threadedComment>
  <threadedComment ref="J191" personId="{143C77BF-A834-46B4-A3C2-E66A1AF0301E}" id="{95978E1E-0D60-482F-AE45-236E2B433CD8}">
    <text>Source: https://www.emergingtechbrew.com/stories/2023/05/19/orlando-florida-3d-map-digital-twin</text>
  </threadedComment>
  <threadedComment ref="J205" dT="2024-01-31T05:11:17.81" personId="{1F90EC3A-8EAD-4574-B8CB-D417F73F44E6}" id="{AE91EACC-4E4A-41C3-927E-BCA5383BB657}">
    <text xml:space="preserve">Cross River Rail Delivery Authority Contract Disclosure Report FY 2022-23 - Cross River Rail Delivery Authority Contract Disclosure Report - Open Data Portal | Queensland Government </text>
    <extLst>
      <x:ext xmlns:xltc2="http://schemas.microsoft.com/office/spreadsheetml/2020/threadedcomments2" uri="{F7C98A9C-CBB3-438F-8F68-D28B6AF4A901}">
        <xltc2:checksum>2261342514</xltc2:checksum>
        <xltc2:hyperlink startIndex="0" length="181" url="https://www.data.qld.gov.au/dataset/cross-river-rail-delivery-authority-contract-disclosure-report/resource/6bfe5807-f19c-4cf6-a6fd-8a1fa70236a7?inner_span=True"/>
      </x:ext>
    </extLst>
  </threadedComment>
  <threadedComment ref="J206" dT="2024-02-05T04:58:42.99" personId="{1F90EC3A-8EAD-4574-B8CB-D417F73F44E6}" id="{56C6FCD8-5257-48ED-808B-3F61678DCC38}">
    <text xml:space="preserve">54112-001: Digital Twin Capabilities in Project Management | Asian Development Bank (adb.org) </text>
    <extLst>
      <x:ext xmlns:xltc2="http://schemas.microsoft.com/office/spreadsheetml/2020/threadedcomments2" uri="{F7C98A9C-CBB3-438F-8F68-D28B6AF4A901}">
        <xltc2:checksum>457193431</xltc2:checksum>
        <xltc2:hyperlink startIndex="0" length="93" url="https://www.adb.org/projects/54112-001/main"/>
      </x:ext>
    </extLst>
  </threadedComment>
  <threadedComment ref="J206" dT="2024-03-12T03:33:21.40" personId="{1F90EC3A-8EAD-4574-B8CB-D417F73F44E6}" id="{F966BDB2-F3CC-430A-B7E4-19F3DB21E1CA}" parentId="{56C6FCD8-5257-48ED-808B-3F61678DCC38}">
    <text>Additional $204k for capacity development</text>
  </threadedComment>
  <threadedComment ref="J207" dT="2024-02-05T05:19:12.98" personId="{1F90EC3A-8EAD-4574-B8CB-D417F73F44E6}" id="{416DA5B9-5415-4E40-93B5-5CEA9A8B057D}">
    <text xml:space="preserve">ADB-55157-001.pdf (rightsindevelopment.org) 
55157-001-tar-en.pdf (adb.org) 
</text>
    <extLst>
      <x:ext xmlns:xltc2="http://schemas.microsoft.com/office/spreadsheetml/2020/threadedcomments2" uri="{F7C98A9C-CBB3-438F-8F68-D28B6AF4A901}">
        <xltc2:checksum>3155993044</xltc2:checksum>
        <xltc2:hyperlink startIndex="0" length="43" url="https://ewsdata.rightsindevelopment.org/files/documents/01/ADB-55157-001.pdf"/>
        <xltc2:hyperlink startIndex="46" length="30" url="https://www.adb.org/sites/default/files/project-documents/55157/55157-001-tar-en.pdf"/>
      </x:ext>
    </extLst>
  </threadedComment>
  <threadedComment ref="J208" dT="2024-02-05T06:25:44.35" personId="{1F90EC3A-8EAD-4574-B8CB-D417F73F44E6}" id="{6E3DA870-D401-487D-8135-746894474D79}">
    <text xml:space="preserve">ufpf-mid-year-report-2022.pdf (adb.org) 
</text>
    <extLst>
      <x:ext xmlns:xltc2="http://schemas.microsoft.com/office/spreadsheetml/2020/threadedcomments2" uri="{F7C98A9C-CBB3-438F-8F68-D28B6AF4A901}">
        <xltc2:checksum>2570853799</xltc2:checksum>
        <xltc2:hyperlink startIndex="0" length="39" url="https://www.adb.org/sites/default/files/institutional-document/835916/ufpf-mid-year-report-202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bentley.com/events/going-digital-awards/finalists/" TargetMode="External"/><Relationship Id="rId21" Type="http://schemas.openxmlformats.org/officeDocument/2006/relationships/hyperlink" Target="https://digitaltwinhub.co.uk/case-study/digital-twin-singapore-smart-city/" TargetMode="External"/><Relationship Id="rId42" Type="http://schemas.openxmlformats.org/officeDocument/2006/relationships/hyperlink" Target="https://akselos.com/wp-content/uploads/2022/10/akselos-case-study-hydroelectric-power-stations.pdf" TargetMode="External"/><Relationship Id="rId63" Type="http://schemas.openxmlformats.org/officeDocument/2006/relationships/hyperlink" Target="https://drive.google.com/drive/folders/1eioU0rnqc2FSiQTdl5XXgkTDrx5T-so8" TargetMode="External"/><Relationship Id="rId84" Type="http://schemas.openxmlformats.org/officeDocument/2006/relationships/hyperlink" Target="https://www.aveva.com/en/perspectives/success-stories/global-semiconductor-company/" TargetMode="External"/><Relationship Id="rId138" Type="http://schemas.openxmlformats.org/officeDocument/2006/relationships/hyperlink" Target="https://assets.hs2.org.uk/wp-content/uploads/2022/09/Digital-Twin-A-Vision-for-HS2-August-2022-web-version.pdf" TargetMode="External"/><Relationship Id="rId159" Type="http://schemas.openxmlformats.org/officeDocument/2006/relationships/hyperlink" Target="https://techcrunch.com/2023/01/24/forward-networks-raises-50m-for-digital-twin-technology-to-help-model-manage-and-secure-complex-enterprise-networks/" TargetMode="External"/><Relationship Id="rId170" Type="http://schemas.openxmlformats.org/officeDocument/2006/relationships/hyperlink" Target="https://www.aveva.com/content/dam/aveva/documents/perspectives/success-stories/SuccessStory_AVEVA_SCGChemicals_23-04.pdf.coredownload.inline.pdf" TargetMode="External"/><Relationship Id="rId191" Type="http://schemas.openxmlformats.org/officeDocument/2006/relationships/hyperlink" Target="https://www.adb.org/sites/default/files/publication/914461/greener-resilient-transport-infrastructure-uzbekistan.pdf" TargetMode="External"/><Relationship Id="rId205" Type="http://schemas.openxmlformats.org/officeDocument/2006/relationships/hyperlink" Target="https://aws.amazon.com/solutions/case-studies/daiwahouse-case-study/" TargetMode="External"/><Relationship Id="rId226" Type="http://schemas.openxmlformats.org/officeDocument/2006/relationships/hyperlink" Target="https://www.arup.com/services/digital-and-data-driven-airports/" TargetMode="External"/><Relationship Id="rId247" Type="http://schemas.openxmlformats.org/officeDocument/2006/relationships/hyperlink" Target="https://www.hfsresearch.com/research/nttdata-mars-planogram-insight/" TargetMode="External"/><Relationship Id="rId107" Type="http://schemas.openxmlformats.org/officeDocument/2006/relationships/hyperlink" Target="https://www.fujitsu.com/global/about/resources/news/press-releases/2023/0613-01.html" TargetMode="External"/><Relationship Id="rId11" Type="http://schemas.openxmlformats.org/officeDocument/2006/relationships/hyperlink" Target="https://digitaltwinhub.co.uk/case-study/creating-a-digital-twin-in-the-cold-storage-market/" TargetMode="External"/><Relationship Id="rId32" Type="http://schemas.openxmlformats.org/officeDocument/2006/relationships/hyperlink" Target="https://www.sciencedirect.com/science/article/pii/S1474034622003160" TargetMode="External"/><Relationship Id="rId53" Type="http://schemas.openxmlformats.org/officeDocument/2006/relationships/hyperlink" Target="https://leica-geosystems.com/case-studies/reality-capture/streamlining-urban-planning-with-3d-laser-scanning" TargetMode="External"/><Relationship Id="rId74" Type="http://schemas.openxmlformats.org/officeDocument/2006/relationships/hyperlink" Target="https://www.bentley.com/wp-content/uploads/CS-AEGEA-Manaus-LTR-EN-LR.pdf" TargetMode="External"/><Relationship Id="rId128" Type="http://schemas.openxmlformats.org/officeDocument/2006/relationships/hyperlink" Target="https://www.bentley.com/events/going-digital-awards/finalists/" TargetMode="External"/><Relationship Id="rId149" Type="http://schemas.openxmlformats.org/officeDocument/2006/relationships/hyperlink" Target="https://digitaltwinhub.co.uk/case-study/transforming-real-estate-visualization-with-an-xr-based-digital-twin-of-tampa/" TargetMode="External"/><Relationship Id="rId5" Type="http://schemas.openxmlformats.org/officeDocument/2006/relationships/hyperlink" Target="https://digitaltwinhub.co.uk/case-study/remapping-chinas-morning-commute-with-digital-twins/" TargetMode="External"/><Relationship Id="rId95" Type="http://schemas.openxmlformats.org/officeDocument/2006/relationships/hyperlink" Target="https://www.aras.com/community/b/english/posts/nuscale-is-powering-the-future-with-aras" TargetMode="External"/><Relationship Id="rId160" Type="http://schemas.openxmlformats.org/officeDocument/2006/relationships/hyperlink" Target="https://www.spatial.nsw.gov.au/digital_twinhttps:/www.computerweekly.com/news/252510492/Australias-NSW-to-build-A40m-digital-twin" TargetMode="External"/><Relationship Id="rId181" Type="http://schemas.openxmlformats.org/officeDocument/2006/relationships/hyperlink" Target="https://www.local.gov.uk/case-studies/bradford-district-council-digital-twin" TargetMode="External"/><Relationship Id="rId216" Type="http://schemas.openxmlformats.org/officeDocument/2006/relationships/hyperlink" Target="https://www.the-boundary.com/apac/work/northport-digital-twin" TargetMode="External"/><Relationship Id="rId237" Type="http://schemas.openxmlformats.org/officeDocument/2006/relationships/hyperlink" Target="https://www.autodesk.com/customer-stories/digital-transformation/visiconsult" TargetMode="External"/><Relationship Id="rId22" Type="http://schemas.openxmlformats.org/officeDocument/2006/relationships/hyperlink" Target="https://digitaltwinhub.co.uk/case-study/digital-twin-singapore-smart-city/" TargetMode="External"/><Relationship Id="rId43" Type="http://schemas.openxmlformats.org/officeDocument/2006/relationships/hyperlink" Target="https://akselos.com/wp-content/uploads/2022/10/LIFE-EXTENSION-FOR-A-SHIPLOADER-WITH-AKSELOS-DIGITAL-TWIN.pdf" TargetMode="External"/><Relationship Id="rId64" Type="http://schemas.openxmlformats.org/officeDocument/2006/relationships/hyperlink" Target="https://drive.google.com/drive/folders/11zKOSUgtNJEJr0hsdvD4OMc6lfUPnw71" TargetMode="External"/><Relationship Id="rId118" Type="http://schemas.openxmlformats.org/officeDocument/2006/relationships/hyperlink" Target="https://www.bentley.com/events/going-digital-awards/finalists/" TargetMode="External"/><Relationship Id="rId139" Type="http://schemas.openxmlformats.org/officeDocument/2006/relationships/hyperlink" Target="https://emirates.tpg.media/digital-twins-help-mrt-corp-spearhead-the-future-of-construction-in-malaysia/" TargetMode="External"/><Relationship Id="rId85" Type="http://schemas.openxmlformats.org/officeDocument/2006/relationships/hyperlink" Target="https://www.aveva.com/en/perspectives/success-stories/southern-company-digital-twin/" TargetMode="External"/><Relationship Id="rId150" Type="http://schemas.openxmlformats.org/officeDocument/2006/relationships/hyperlink" Target="https://www.ge.com/renewableenergy/stories/meet-the-digital-wind-farm" TargetMode="External"/><Relationship Id="rId171" Type="http://schemas.openxmlformats.org/officeDocument/2006/relationships/hyperlink" Target="https://digitaltwinhub.co.uk/case-study/disaster-planning-and-mitigation-typhoon-preparedness-and-response/" TargetMode="External"/><Relationship Id="rId192" Type="http://schemas.openxmlformats.org/officeDocument/2006/relationships/hyperlink" Target="https://www.tygron.com/en/blog/2023/06/08/digital-twin-deventer-by-tauw/" TargetMode="External"/><Relationship Id="rId206" Type="http://schemas.openxmlformats.org/officeDocument/2006/relationships/hyperlink" Target="https://aws.amazon.com/partners/success/toronto-metropolitan-university/" TargetMode="External"/><Relationship Id="rId227" Type="http://schemas.openxmlformats.org/officeDocument/2006/relationships/hyperlink" Target="https://www.arup.com/insights/digital-twin-managing-real-flood-risks-in-a-virtual-world/" TargetMode="External"/><Relationship Id="rId248" Type="http://schemas.openxmlformats.org/officeDocument/2006/relationships/hyperlink" Target="https://it.nttdata.com/news-and-events/2023/ntt-data-awards-2023" TargetMode="External"/><Relationship Id="rId12" Type="http://schemas.openxmlformats.org/officeDocument/2006/relationships/hyperlink" Target="https://digitaltwinhub.co.uk/case-study/london-digital-twin/" TargetMode="External"/><Relationship Id="rId33" Type="http://schemas.openxmlformats.org/officeDocument/2006/relationships/hyperlink" Target="https://www.beamo.ai/seah-css-steel-plants" TargetMode="External"/><Relationship Id="rId108" Type="http://schemas.openxmlformats.org/officeDocument/2006/relationships/hyperlink" Target="https://www.fujitsu.com/global/about/resources/news/press-releases/2023/0914-01.html" TargetMode="External"/><Relationship Id="rId129" Type="http://schemas.openxmlformats.org/officeDocument/2006/relationships/hyperlink" Target="https://www.bentley.com/events/going-digital-awards/finalists/" TargetMode="External"/><Relationship Id="rId54" Type="http://schemas.openxmlformats.org/officeDocument/2006/relationships/hyperlink" Target="https://drive.google.com/drive/folders/1UGFgHwK0It3cdAwwR8-e8XQUIirNXTnS" TargetMode="External"/><Relationship Id="rId75" Type="http://schemas.openxmlformats.org/officeDocument/2006/relationships/hyperlink" Target="https://www.bentley.com/wp-content/uploads/AR-DC-Waters-DigitalTwin-Journey-LTR-EN-LR.pdf" TargetMode="External"/><Relationship Id="rId96" Type="http://schemas.openxmlformats.org/officeDocument/2006/relationships/hyperlink" Target="https://www.3ds.com/insights/customer-stories/posco-ac-construction-virtual-twin" TargetMode="External"/><Relationship Id="rId140" Type="http://schemas.openxmlformats.org/officeDocument/2006/relationships/hyperlink" Target="https://www.geospatialworld.net/blogs/3d-bim-geospatial-full-lifecycle-metro-rail-project/" TargetMode="External"/><Relationship Id="rId161" Type="http://schemas.openxmlformats.org/officeDocument/2006/relationships/hyperlink" Target="https://gobridg.com/air-force-research-laboratory-awards-bridg-7-5-million/" TargetMode="External"/><Relationship Id="rId182" Type="http://schemas.openxmlformats.org/officeDocument/2006/relationships/hyperlink" Target="https://digitwin.ac.uk/" TargetMode="External"/><Relationship Id="rId217" Type="http://schemas.openxmlformats.org/officeDocument/2006/relationships/hyperlink" Target="https://www.the-boundary.com/apac/work/tauranga" TargetMode="External"/><Relationship Id="rId6" Type="http://schemas.openxmlformats.org/officeDocument/2006/relationships/hyperlink" Target="https://digitaltwinhub.co.uk/case-study/nuova-tech-ab-faster-and-efficient-road-repairs/" TargetMode="External"/><Relationship Id="rId238" Type="http://schemas.openxmlformats.org/officeDocument/2006/relationships/hyperlink" Target="https://aps.autodesk.com/customer-stories/moicon" TargetMode="External"/><Relationship Id="rId23" Type="http://schemas.openxmlformats.org/officeDocument/2006/relationships/hyperlink" Target="https://digitaltwinhub.co.uk/case-study/city-scale-digital-twin-prototype-for-cambridge/" TargetMode="External"/><Relationship Id="rId119" Type="http://schemas.openxmlformats.org/officeDocument/2006/relationships/hyperlink" Target="https://www.bentley.com/events/going-digital-awards/finalists/" TargetMode="External"/><Relationship Id="rId44" Type="http://schemas.openxmlformats.org/officeDocument/2006/relationships/hyperlink" Target="https://www.esrith.com/en/blog-en/climate-change-prompts-grenada-to-create-the-first-national-digital-twin/" TargetMode="External"/><Relationship Id="rId65" Type="http://schemas.openxmlformats.org/officeDocument/2006/relationships/hyperlink" Target="https://drive.google.com/drive/folders/1gDaM4OIJuZtXvjEmHv_1gixDyovTV5lf" TargetMode="External"/><Relationship Id="rId86" Type="http://schemas.openxmlformats.org/officeDocument/2006/relationships/hyperlink" Target="https://www.aveva.com/content/dam/aveva/documents/perspectives/success-stories/SuccessStory_AVEVA_BLOM_06-20.v1.pdf.coredownload.inline.pdf" TargetMode="External"/><Relationship Id="rId130" Type="http://schemas.openxmlformats.org/officeDocument/2006/relationships/hyperlink" Target="https://www.arup.com/projects/one-taikoo-place" TargetMode="External"/><Relationship Id="rId151" Type="http://schemas.openxmlformats.org/officeDocument/2006/relationships/hyperlink" Target="https://www.3ds.com/insights/customer-stories/assembly-osm-post-modular" TargetMode="External"/><Relationship Id="rId172" Type="http://schemas.openxmlformats.org/officeDocument/2006/relationships/hyperlink" Target="https://seng.hkust.edu.hk/news/20230927/digitalizing-disasters-counter-climate-change" TargetMode="External"/><Relationship Id="rId193" Type="http://schemas.openxmlformats.org/officeDocument/2006/relationships/hyperlink" Target="https://www.tygron.com/en/blog/2023/03/01/modelling-the-flying-routes-of-bats-in-a-digital-twin/" TargetMode="External"/><Relationship Id="rId207" Type="http://schemas.openxmlformats.org/officeDocument/2006/relationships/hyperlink" Target="https://d1.awsstatic.com/events/aws-re-mars-event-2022/Innovating_power_plant_operations_through_digital_twins_AUT205.pdf" TargetMode="External"/><Relationship Id="rId228" Type="http://schemas.openxmlformats.org/officeDocument/2006/relationships/hyperlink" Target="https://www.arup.com/services/digital-solutions-and-tools/neuron/" TargetMode="External"/><Relationship Id="rId249" Type="http://schemas.openxmlformats.org/officeDocument/2006/relationships/printerSettings" Target="../printerSettings/printerSettings1.bin"/><Relationship Id="rId13" Type="http://schemas.openxmlformats.org/officeDocument/2006/relationships/hyperlink" Target="https://digitaltwinhub.co.uk/case-study/londons-kings-cross-railway-station/" TargetMode="External"/><Relationship Id="rId109" Type="http://schemas.openxmlformats.org/officeDocument/2006/relationships/hyperlink" Target="https://www.halldale.com/articles/18751-mst-simulation-drives-advancements-in-sensor-fusion" TargetMode="External"/><Relationship Id="rId34" Type="http://schemas.openxmlformats.org/officeDocument/2006/relationships/hyperlink" Target="https://www.beamo.ai/smart-factories" TargetMode="External"/><Relationship Id="rId55" Type="http://schemas.openxmlformats.org/officeDocument/2006/relationships/hyperlink" Target="https://leica-geosystems.com/case-studies/reality-capture/monitoring-alpine-glaciers-and-climate-change-with-3d-laser-scanning" TargetMode="External"/><Relationship Id="rId76" Type="http://schemas.openxmlformats.org/officeDocument/2006/relationships/hyperlink" Target="https://altair.com/resource/assystem-creates-a-digital-twin-for-nuclear-plants-with-altair?lang=en" TargetMode="External"/><Relationship Id="rId97" Type="http://schemas.openxmlformats.org/officeDocument/2006/relationships/hyperlink" Target="https://www.3ds.com/insights/customer-stories/kreod" TargetMode="External"/><Relationship Id="rId120" Type="http://schemas.openxmlformats.org/officeDocument/2006/relationships/hyperlink" Target="https://www.bentley.com/events/going-digital-awards/finalists/" TargetMode="External"/><Relationship Id="rId141" Type="http://schemas.openxmlformats.org/officeDocument/2006/relationships/hyperlink" Target="https://www.hindawi.com/journals/ace/2020/8846667/" TargetMode="External"/><Relationship Id="rId7" Type="http://schemas.openxmlformats.org/officeDocument/2006/relationships/hyperlink" Target="https://digitaltwinhub.co.uk/case-study/principality-of-monaco-a-unique-digital-twin-and-digital-services-platform-at-the-service-of-the-territory-transformation/" TargetMode="External"/><Relationship Id="rId162" Type="http://schemas.openxmlformats.org/officeDocument/2006/relationships/hyperlink" Target="https://3dprintingindustry.com/news/u-s-navy-awards-ge-9-million-metal-3d-printing-digital-twin-133037/" TargetMode="External"/><Relationship Id="rId183" Type="http://schemas.openxmlformats.org/officeDocument/2006/relationships/hyperlink" Target="https://digitaltwinhub.co.uk/case-study/assuring-a-digital-twin-for-aker-bp-cognite-data-fusion-cdf/" TargetMode="External"/><Relationship Id="rId218" Type="http://schemas.openxmlformats.org/officeDocument/2006/relationships/hyperlink" Target="https://www.the-boundary.com/apac/work/te-awa-lakes-digital-twin" TargetMode="External"/><Relationship Id="rId239" Type="http://schemas.openxmlformats.org/officeDocument/2006/relationships/hyperlink" Target="https://www.aurecongroup.com/projects/transport/redfern-station-upgrade-nsw" TargetMode="External"/><Relationship Id="rId250" Type="http://schemas.openxmlformats.org/officeDocument/2006/relationships/vmlDrawing" Target="../drawings/vmlDrawing1.vml"/><Relationship Id="rId24" Type="http://schemas.openxmlformats.org/officeDocument/2006/relationships/hyperlink" Target="https://digitaltwinhub.co.uk/case-study/network-digital-twin-knowledge-management/" TargetMode="External"/><Relationship Id="rId45" Type="http://schemas.openxmlformats.org/officeDocument/2006/relationships/hyperlink" Target="https://www.esri.com/en-us/lg/industry/water/gcdwr-case-study" TargetMode="External"/><Relationship Id="rId66" Type="http://schemas.openxmlformats.org/officeDocument/2006/relationships/hyperlink" Target="https://leica-geosystems.com/case-studies/reality-capture/laser-scanning-makes-its-mark-in-melbournes-largest-rail-project" TargetMode="External"/><Relationship Id="rId87" Type="http://schemas.openxmlformats.org/officeDocument/2006/relationships/hyperlink" Target="https://www.aveva.com/content/dam/aveva/documents/perspectives/success-stories/SuccessStory_AVEVA-PromonEngenharia_08-21.pdf.coredownload.inline.pdf" TargetMode="External"/><Relationship Id="rId110" Type="http://schemas.openxmlformats.org/officeDocument/2006/relationships/hyperlink" Target="https://blog.unity.com/industry/zutari-uses-unity-to-design-renewable-energy-sites-for-a-more-sustainable-future" TargetMode="External"/><Relationship Id="rId131" Type="http://schemas.openxmlformats.org/officeDocument/2006/relationships/hyperlink" Target="https://www.aurecongroup.com/projects/property/melbourne-quarter-digital" TargetMode="External"/><Relationship Id="rId152" Type="http://schemas.openxmlformats.org/officeDocument/2006/relationships/hyperlink" Target="https://digitaltwinhub.co.uk/case-study/watercare-analyse-past-present-and-future-network/" TargetMode="External"/><Relationship Id="rId173" Type="http://schemas.openxmlformats.org/officeDocument/2006/relationships/hyperlink" Target="https://www.bable-smartcities.eu/explore/use-cases/use-case/communicate-urban-real-estate-development-projects-participatively-with-the-help-of-digital-twins.html" TargetMode="External"/><Relationship Id="rId194" Type="http://schemas.openxmlformats.org/officeDocument/2006/relationships/hyperlink" Target="https://www.tygron.com/en/blog/2021/05/20/hyper-resolution-flooding-of-the-bommelerwaard/" TargetMode="External"/><Relationship Id="rId208" Type="http://schemas.openxmlformats.org/officeDocument/2006/relationships/hyperlink" Target="https://arq.group/north-east-water-digital-twin/" TargetMode="External"/><Relationship Id="rId229" Type="http://schemas.openxmlformats.org/officeDocument/2006/relationships/hyperlink" Target="https://d1.awsstatic.com/events/aws-re-mars-event-2022/Innovating_power_plant_operations_through_digital_twins_AUT205.pdf" TargetMode="External"/><Relationship Id="rId240" Type="http://schemas.openxmlformats.org/officeDocument/2006/relationships/hyperlink" Target="https://www.aurecongroup.com/projects/education-research/melbourne-university-life-sciences-digital-twin" TargetMode="External"/><Relationship Id="rId14" Type="http://schemas.openxmlformats.org/officeDocument/2006/relationships/hyperlink" Target="https://digitaltwinhub.co.uk/case-study/smart-mobility-living-lab-digital-twin-testing-and-developing-future-transport-and-mobility-solutions/" TargetMode="External"/><Relationship Id="rId35" Type="http://schemas.openxmlformats.org/officeDocument/2006/relationships/hyperlink" Target="https://www.beamo.ai/data-centers" TargetMode="External"/><Relationship Id="rId56" Type="http://schemas.openxmlformats.org/officeDocument/2006/relationships/hyperlink" Target="https://drive.google.com/drive/folders/1Gy7gBts3uZu6VygrIZ6fUTEdfkHAbV2G" TargetMode="External"/><Relationship Id="rId77" Type="http://schemas.openxmlformats.org/officeDocument/2006/relationships/hyperlink" Target="https://www.researchgate.net/publication/354976604_Urban_development_with_dynamic_digital_twins_in_Helsinki_city" TargetMode="External"/><Relationship Id="rId100" Type="http://schemas.openxmlformats.org/officeDocument/2006/relationships/hyperlink" Target="https://www.3ds.com/insights/customer-stories/idecom-engineering" TargetMode="External"/><Relationship Id="rId8" Type="http://schemas.openxmlformats.org/officeDocument/2006/relationships/hyperlink" Target="https://digitaltwinhub.co.uk/case-study/mtr-reducing-travel-disruption-and-delays/" TargetMode="External"/><Relationship Id="rId98" Type="http://schemas.openxmlformats.org/officeDocument/2006/relationships/hyperlink" Target="https://www.3ds.com/insights/customer-stories/bouygues-construction" TargetMode="External"/><Relationship Id="rId121" Type="http://schemas.openxmlformats.org/officeDocument/2006/relationships/hyperlink" Target="https://www.zutari.com/project/sidwawa-substation/" TargetMode="External"/><Relationship Id="rId142" Type="http://schemas.openxmlformats.org/officeDocument/2006/relationships/hyperlink" Target="https://www.anylogic.com/resources/case-studies/digital-twin-of-rail-network-for-train-fleet-maintenance-decision-support/" TargetMode="External"/><Relationship Id="rId163" Type="http://schemas.openxmlformats.org/officeDocument/2006/relationships/hyperlink" Target="https://news.siemens.co.uk/news/siemens-digital-twin-set-to-drive-worlds-first-carbon-neutral-wastewater-treatment-plant" TargetMode="External"/><Relationship Id="rId184" Type="http://schemas.openxmlformats.org/officeDocument/2006/relationships/hyperlink" Target="https://www.esri.com/en-us/landing-page/industry/electric-and-gas/2020/new-smyrna-beach-case-study" TargetMode="External"/><Relationship Id="rId219" Type="http://schemas.openxmlformats.org/officeDocument/2006/relationships/hyperlink" Target="https://www.the-boundary.com/apac/work/royale-gold-coast" TargetMode="External"/><Relationship Id="rId230" Type="http://schemas.openxmlformats.org/officeDocument/2006/relationships/hyperlink" Target="https://blog.unity.com/industry/reimagining-community-with-digital-twin-technology" TargetMode="External"/><Relationship Id="rId251" Type="http://schemas.openxmlformats.org/officeDocument/2006/relationships/comments" Target="../comments1.xml"/><Relationship Id="rId25" Type="http://schemas.openxmlformats.org/officeDocument/2006/relationships/hyperlink" Target="https://digitaltwinhub.co.uk/case-study/colouring-london/" TargetMode="External"/><Relationship Id="rId46" Type="http://schemas.openxmlformats.org/officeDocument/2006/relationships/hyperlink" Target="https://www.esri.com/about/newsroom/arcuser/digital-twin-helps-airport-optimize-operations/" TargetMode="External"/><Relationship Id="rId67" Type="http://schemas.openxmlformats.org/officeDocument/2006/relationships/hyperlink" Target="https://leica-geosystems.com/case-studies/reality-capture/the-faster-road-to-mobile-data-capture" TargetMode="External"/><Relationship Id="rId88" Type="http://schemas.openxmlformats.org/officeDocument/2006/relationships/hyperlink" Target="https://www.aveva.com/content/dam/aveva/documents/perspectives/success-stories/SuccessStory_AVEVA_NewHospitalofOrleans_22-11.pdf.coredownload.inline.pdf" TargetMode="External"/><Relationship Id="rId111" Type="http://schemas.openxmlformats.org/officeDocument/2006/relationships/hyperlink" Target="https://resources.unity.com/aec-content/sitowise-digital-twins-real-time-simulation-casestudy" TargetMode="External"/><Relationship Id="rId132" Type="http://schemas.openxmlformats.org/officeDocument/2006/relationships/hyperlink" Target="https://www.bentley.com/events/going-digital-awards/finalists/" TargetMode="External"/><Relationship Id="rId153" Type="http://schemas.openxmlformats.org/officeDocument/2006/relationships/hyperlink" Target="https://akselos.com/akselos-partners-awarded-3-6m-by-us-doe-for-digital-twin-project-of-floating-offshore-wind-farm/" TargetMode="External"/><Relationship Id="rId174" Type="http://schemas.openxmlformats.org/officeDocument/2006/relationships/hyperlink" Target="https://www.bable-smartcities.eu/explore/use-cases/use-case/digital-twin-of-sello-building-block.html" TargetMode="External"/><Relationship Id="rId195" Type="http://schemas.openxmlformats.org/officeDocument/2006/relationships/hyperlink" Target="https://www.tygron.com/nl/blog/2020/11/30/stikstofdepositie-in-kaart-in-het-tygron-platform/" TargetMode="External"/><Relationship Id="rId209" Type="http://schemas.openxmlformats.org/officeDocument/2006/relationships/hyperlink" Target="https://www.melbournewater.com.au/about-us/what-we-do/news/melbourne-waters-digital-twin-empowers-accurate-prediction-recycled-water" TargetMode="External"/><Relationship Id="rId220" Type="http://schemas.openxmlformats.org/officeDocument/2006/relationships/hyperlink" Target="https://www.reveal.nz/articles/introducing-the-revealtwin" TargetMode="External"/><Relationship Id="rId241" Type="http://schemas.openxmlformats.org/officeDocument/2006/relationships/hyperlink" Target="https://www.aurecongroup.com/projects/government/housing-new-zealand-automated-tool" TargetMode="External"/><Relationship Id="rId15" Type="http://schemas.openxmlformats.org/officeDocument/2006/relationships/hyperlink" Target="https://digitaltwinhub.co.uk/case-study/infrastructure-mapping-application-ima/" TargetMode="External"/><Relationship Id="rId36" Type="http://schemas.openxmlformats.org/officeDocument/2006/relationships/hyperlink" Target="https://e8ight.co.kr/en/" TargetMode="External"/><Relationship Id="rId57" Type="http://schemas.openxmlformats.org/officeDocument/2006/relationships/hyperlink" Target="https://leica-geosystems.com/case-studies/reality-capture/3dnl-the-netherlands-from-every-angle" TargetMode="External"/><Relationship Id="rId78" Type="http://schemas.openxmlformats.org/officeDocument/2006/relationships/hyperlink" Target="https://discover.aveva.com/paid-search-design-and-build/successstory-bp-video?utm_term=aveva%20digital%20twin&amp;utm_campaign=G_S_A_APAC_All_Campaign_Solution_Engineering_Design+and+Build&amp;utm_source=adwords&amp;utm_medium=ppc&amp;hsa_acc=3968997322&amp;hsa_cam=20479994068&amp;hsa_grp=151254345006&amp;hsa_ad=670490239635&amp;hsa_src=g&amp;hsa_tgt=kwd-930110004221&amp;hsa_kw=aveva%20digital%20twin&amp;hsa_mt=p&amp;hsa_net=adwords&amp;hsa_ver=3&amp;gad=1&amp;gclid=CjwKCAjwnOipBhBQEiwACyGLui-mEeS9HjjQsgsJYQ39ee8_GvdmRhAkA1Jgwc4Cw9CtIq9RhEIsXxoCRswQAvD_BwE" TargetMode="External"/><Relationship Id="rId99" Type="http://schemas.openxmlformats.org/officeDocument/2006/relationships/hyperlink" Target="https://www.3ds.com/insights/customer-stories/isc-offshore-substation" TargetMode="External"/><Relationship Id="rId101" Type="http://schemas.openxmlformats.org/officeDocument/2006/relationships/hyperlink" Target="https://envirosuite.com/insights/news/managing-the-impacts-of-climate-change-using-digital-twin-solutions" TargetMode="External"/><Relationship Id="rId122" Type="http://schemas.openxmlformats.org/officeDocument/2006/relationships/hyperlink" Target="https://www.sensat.co/case-studies/national-grid-didcot-2" TargetMode="External"/><Relationship Id="rId143" Type="http://schemas.openxmlformats.org/officeDocument/2006/relationships/hyperlink" Target="https://datamesh.com/digital-twin-empowers-bim-obayashi/" TargetMode="External"/><Relationship Id="rId164" Type="http://schemas.openxmlformats.org/officeDocument/2006/relationships/hyperlink" Target="https://tlpnetwork.com/news/2023/08/sedaro-secures-us-space-force-contract-to-develop-digital-spacecraft-twins" TargetMode="External"/><Relationship Id="rId185" Type="http://schemas.openxmlformats.org/officeDocument/2006/relationships/hyperlink" Target="https://digitaltwinhub.co.uk/case-study/canada-water-masterplan/" TargetMode="External"/><Relationship Id="rId4" Type="http://schemas.openxmlformats.org/officeDocument/2006/relationships/hyperlink" Target="https://digitaltwinhub.co.uk/case-study/bacton-digital-beach-twin/" TargetMode="External"/><Relationship Id="rId9" Type="http://schemas.openxmlformats.org/officeDocument/2006/relationships/hyperlink" Target="https://digitaltwinhub.co.uk/case-study/power-forecasting-for-wind-farm-maintenance-scheduling-optimisation/" TargetMode="External"/><Relationship Id="rId180" Type="http://schemas.openxmlformats.org/officeDocument/2006/relationships/hyperlink" Target="https://thedocs.worldbank.org/en/doc/cc92982a5764e7a2bde421d357ae8db3-0090012023/original/Indonesia.pdf" TargetMode="External"/><Relationship Id="rId210" Type="http://schemas.openxmlformats.org/officeDocument/2006/relationships/hyperlink" Target="https://aws.amazon.com/solutions/case-studies/coca-cola-iot-sitewise/" TargetMode="External"/><Relationship Id="rId215" Type="http://schemas.openxmlformats.org/officeDocument/2006/relationships/hyperlink" Target="https://www.the-boundary.com/apac/work/auckland-digital-twin" TargetMode="External"/><Relationship Id="rId236" Type="http://schemas.openxmlformats.org/officeDocument/2006/relationships/hyperlink" Target="https://www.hyundainews.com/en-us/releases/3482" TargetMode="External"/><Relationship Id="rId26" Type="http://schemas.openxmlformats.org/officeDocument/2006/relationships/hyperlink" Target="https://digitaltwinhub.co.uk/case-study/national-underground-asset-register-nuar-pilot-programme/" TargetMode="External"/><Relationship Id="rId231" Type="http://schemas.openxmlformats.org/officeDocument/2006/relationships/hyperlink" Target="https://kartat.espoo.fi/3D/" TargetMode="External"/><Relationship Id="rId252" Type="http://schemas.microsoft.com/office/2017/10/relationships/threadedComment" Target="../threadedComments/threadedComment1.xml"/><Relationship Id="rId47" Type="http://schemas.openxmlformats.org/officeDocument/2006/relationships/hyperlink" Target="https://www.esri.com/about/newsroom/arcuser/south-korean-city-uses-a-digital-twin-to-meet-challenges/" TargetMode="External"/><Relationship Id="rId68" Type="http://schemas.openxmlformats.org/officeDocument/2006/relationships/hyperlink" Target="https://leica-geosystems.com/case-studies/reality-capture/south-korean-smart-cities-combine-3d-digital-models-and-gis-and-bim" TargetMode="External"/><Relationship Id="rId89" Type="http://schemas.openxmlformats.org/officeDocument/2006/relationships/hyperlink" Target="https://www.aveva.com/content/dam/aveva/documents/perspectives/success-stories/SuccessStory_AVEVA_ENI_22-12.pdf.coredownload.pdf" TargetMode="External"/><Relationship Id="rId112" Type="http://schemas.openxmlformats.org/officeDocument/2006/relationships/hyperlink" Target="https://matterport.com/industries/case-studies/healthcare-trust-america-hta-leases-and-renovates-properties-faster" TargetMode="External"/><Relationship Id="rId133" Type="http://schemas.openxmlformats.org/officeDocument/2006/relationships/hyperlink" Target="https://www.bentley.com/events/going-digital-awards/finalists/" TargetMode="External"/><Relationship Id="rId154" Type="http://schemas.openxmlformats.org/officeDocument/2006/relationships/hyperlink" Target="https://akselos.com/innogy-ventures-and-shell-ventures-back-akselos-with-10m-investment/" TargetMode="External"/><Relationship Id="rId175" Type="http://schemas.openxmlformats.org/officeDocument/2006/relationships/hyperlink" Target="https://uic.org/events/IMG/pdf/digital_twin_at_sncf_reseau_the_importance_of_a_common_digital_model_for_operation.pdf" TargetMode="External"/><Relationship Id="rId196" Type="http://schemas.openxmlformats.org/officeDocument/2006/relationships/hyperlink" Target="https://www.tygron.com/en/blog/2024/06/14/scalable-digital-twin-technology-for-urban-development/" TargetMode="External"/><Relationship Id="rId200" Type="http://schemas.openxmlformats.org/officeDocument/2006/relationships/hyperlink" Target="https://aws.amazon.com/solutions/case-studies/mircom-case-study/" TargetMode="External"/><Relationship Id="rId16" Type="http://schemas.openxmlformats.org/officeDocument/2006/relationships/hyperlink" Target="https://digitaltwinhub.co.uk/case-study/highways-england-industry-leading-solution-for-technology-asset-management/" TargetMode="External"/><Relationship Id="rId221" Type="http://schemas.openxmlformats.org/officeDocument/2006/relationships/hyperlink" Target="https://cities-today.com/wellington-to-develop-underground-digital-twin/" TargetMode="External"/><Relationship Id="rId242" Type="http://schemas.openxmlformats.org/officeDocument/2006/relationships/hyperlink" Target="https://www.aurecongroup.com/projects/transport/upgrading-tram-stop-melbourne" TargetMode="External"/><Relationship Id="rId37" Type="http://schemas.openxmlformats.org/officeDocument/2006/relationships/hyperlink" Target="https://e8ight.co.kr/en/" TargetMode="External"/><Relationship Id="rId58" Type="http://schemas.openxmlformats.org/officeDocument/2006/relationships/hyperlink" Target="https://drive.google.com/drive/folders/1y32JFKIZS00-GVTzDsi5-x6SB1iqvQvV" TargetMode="External"/><Relationship Id="rId79" Type="http://schemas.openxmlformats.org/officeDocument/2006/relationships/hyperlink" Target="https://www.aveva.com/content/dam/aveva/documents/perspectives/success-stories/SuccessStory_AVEVA_CosmoOil_08-20.pdf.coredownload.inline.pdf" TargetMode="External"/><Relationship Id="rId102" Type="http://schemas.openxmlformats.org/officeDocument/2006/relationships/hyperlink" Target="https://www.cesmii.org/project/sopo-2354/" TargetMode="External"/><Relationship Id="rId123" Type="http://schemas.openxmlformats.org/officeDocument/2006/relationships/hyperlink" Target="https://www.giraffe.build/post/nsw-cuts-months-from-land-assessment-times" TargetMode="External"/><Relationship Id="rId144" Type="http://schemas.openxmlformats.org/officeDocument/2006/relationships/hyperlink" Target="https://digitaltwinhub.co.uk/case-study/pulse-of-the-forest/" TargetMode="External"/><Relationship Id="rId90" Type="http://schemas.openxmlformats.org/officeDocument/2006/relationships/hyperlink" Target="https://www.3ds.com/insights/customer-stories/csadi-smart-construction" TargetMode="External"/><Relationship Id="rId165" Type="http://schemas.openxmlformats.org/officeDocument/2006/relationships/hyperlink" Target="https://spacenews.com/slingshot-wins-25-million-space-force-contract-to-develop-digital-twin-of-the-space-environment/" TargetMode="External"/><Relationship Id="rId186" Type="http://schemas.openxmlformats.org/officeDocument/2006/relationships/hyperlink" Target="https://blog.bentley.com/a-twin-in-berlin/" TargetMode="External"/><Relationship Id="rId211" Type="http://schemas.openxmlformats.org/officeDocument/2006/relationships/hyperlink" Target="https://aogexpo.com.au/wp-content/uploads/2024/03/Thu-1030-1200-Using-Real-Time-Data-to-Clean-the-Lake.pdf" TargetMode="External"/><Relationship Id="rId232" Type="http://schemas.openxmlformats.org/officeDocument/2006/relationships/hyperlink" Target="https://blog.unity.com/industry/reimagining-paris-with-the-help-of-an-urban-digital-twin" TargetMode="External"/><Relationship Id="rId27" Type="http://schemas.openxmlformats.org/officeDocument/2006/relationships/hyperlink" Target="https://digitaltwinhub.co.uk/case-study/coventry-university-digital-campus/" TargetMode="External"/><Relationship Id="rId48" Type="http://schemas.openxmlformats.org/officeDocument/2006/relationships/hyperlink" Target="https://leica-geosystems.com/case-studies/reality-capture/transpennine-route-upgrade" TargetMode="External"/><Relationship Id="rId69" Type="http://schemas.openxmlformats.org/officeDocument/2006/relationships/hyperlink" Target="https://leica-geosystems.com/case-studies/reality-capture/gilbert-ash-constructs-mayhew-theatre" TargetMode="External"/><Relationship Id="rId113" Type="http://schemas.openxmlformats.org/officeDocument/2006/relationships/hyperlink" Target="https://venturebeat.com/business/how-singapore-created-the-first-country-scale-digital-twin/" TargetMode="External"/><Relationship Id="rId134" Type="http://schemas.openxmlformats.org/officeDocument/2006/relationships/hyperlink" Target="https://www.ni.com/en/innovations/case-studies/19/reducing-risk-and-cost-with-virtual-high-speed-and-commuter-train-test.html" TargetMode="External"/><Relationship Id="rId80" Type="http://schemas.openxmlformats.org/officeDocument/2006/relationships/hyperlink" Target="https://philharmoniedeparis.fr/en/practical-info/pierre-boulez-symphonic-hall-grande-salle-study-air-circulation" TargetMode="External"/><Relationship Id="rId155" Type="http://schemas.openxmlformats.org/officeDocument/2006/relationships/hyperlink" Target="https://www.neimagazine.com/news/newsus-doe-awards-framatome-for-digital-twin-development-11196045" TargetMode="External"/><Relationship Id="rId176" Type="http://schemas.openxmlformats.org/officeDocument/2006/relationships/hyperlink" Target="https://www.esri.com/about/newsroom/arcuser/railway/" TargetMode="External"/><Relationship Id="rId197" Type="http://schemas.openxmlformats.org/officeDocument/2006/relationships/hyperlink" Target="https://www.tygron.com/en/blog/2023/06/09/khakhova-dam-break-simulation/" TargetMode="External"/><Relationship Id="rId201" Type="http://schemas.openxmlformats.org/officeDocument/2006/relationships/hyperlink" Target="https://aws.amazon.com/solutions/case-studies/john-holland-iot-twinmaker-case-study/" TargetMode="External"/><Relationship Id="rId222" Type="http://schemas.openxmlformats.org/officeDocument/2006/relationships/hyperlink" Target="https://www.arup.com/projects/adelaide-city-plan/" TargetMode="External"/><Relationship Id="rId243" Type="http://schemas.openxmlformats.org/officeDocument/2006/relationships/hyperlink" Target="https://it.nttdata.com/news-and-events/2022/ntt-data-e-acea%20https:/es.nttdata.com/insights/case-studies/acea-mejora-la-gestion-del-agua-con-metodologia-agile%20https:/www.arenadigitale.it/2024/06/21/acea-waidy-management-system-si-aggiudica-il-premio-compasso-doro/" TargetMode="External"/><Relationship Id="rId17" Type="http://schemas.openxmlformats.org/officeDocument/2006/relationships/hyperlink" Target="https://digitaltwinhub.co.uk/case-study/university-of-glasgow-the-future-of-higher-education/" TargetMode="External"/><Relationship Id="rId38" Type="http://schemas.openxmlformats.org/officeDocument/2006/relationships/hyperlink" Target="https://e8ight.co.kr/en/" TargetMode="External"/><Relationship Id="rId59" Type="http://schemas.openxmlformats.org/officeDocument/2006/relationships/hyperlink" Target="https://leica-geosystems.com/case-studies/reality-capture/surveys-in-slab-risk-mitigation" TargetMode="External"/><Relationship Id="rId103" Type="http://schemas.openxmlformats.org/officeDocument/2006/relationships/hyperlink" Target="https://www.arup.com/projects/bim-adif" TargetMode="External"/><Relationship Id="rId124" Type="http://schemas.openxmlformats.org/officeDocument/2006/relationships/hyperlink" Target="https://softengi.com/projects/joint-information-platform-for-natural-hazard-the-portal-of-the-unified-complex-monitoring-and-forecasting-system-ucmfs/" TargetMode="External"/><Relationship Id="rId70" Type="http://schemas.openxmlformats.org/officeDocument/2006/relationships/hyperlink" Target="https://www.bentley.com/wp-content/uploads/2022/05/CS-Collins-Engineering-LTR-EN-LR.pdf" TargetMode="External"/><Relationship Id="rId91" Type="http://schemas.openxmlformats.org/officeDocument/2006/relationships/hyperlink" Target="https://www.3ds.com/insights/customer-stories/aldowa-facade-design" TargetMode="External"/><Relationship Id="rId145" Type="http://schemas.openxmlformats.org/officeDocument/2006/relationships/hyperlink" Target="https://www.kepco-enc.com/eng/selectBbsNttView.do?key=1621&amp;bbsNo=342&amp;nttNo=35970&amp;searchCtgry=&amp;searchCnd=all&amp;searchKrwd=&amp;pageIndex=3&amp;integrDeptCode=" TargetMode="External"/><Relationship Id="rId166" Type="http://schemas.openxmlformats.org/officeDocument/2006/relationships/hyperlink" Target="https://www.wegetaroundnetwork.com/topic/18409/aus-2-million-matterport-scanning-contract-awarded-to-remsense/" TargetMode="External"/><Relationship Id="rId187" Type="http://schemas.openxmlformats.org/officeDocument/2006/relationships/hyperlink" Target="https://www.bable-smartcities.eu/explore/use-cases/use-case/utilize-digital-twin-technology-to-present-spatial-expansion-projects.html" TargetMode="External"/><Relationship Id="rId1" Type="http://schemas.openxmlformats.org/officeDocument/2006/relationships/hyperlink" Target="https://digitaltwinhub.co.uk/case-study/siemens-waters-app-siwa-leakplus/" TargetMode="External"/><Relationship Id="rId212" Type="http://schemas.openxmlformats.org/officeDocument/2006/relationships/hyperlink" Target="https://blog.unity.com/industry/building-smarter-cities-with-digital-twins" TargetMode="External"/><Relationship Id="rId233" Type="http://schemas.openxmlformats.org/officeDocument/2006/relationships/hyperlink" Target="https://www.tyndall.af.mil/News/Article-Display/Article/3667746/tyndall-updates-digital-twin-imagery/" TargetMode="External"/><Relationship Id="rId28" Type="http://schemas.openxmlformats.org/officeDocument/2006/relationships/hyperlink" Target="https://digitaltwinhub.co.uk/case-study/west-cambridge-digital-twin/" TargetMode="External"/><Relationship Id="rId49" Type="http://schemas.openxmlformats.org/officeDocument/2006/relationships/hyperlink" Target="https://leica-geosystems.com/case-studies/reality-capture/catalan-culture-in-3d-giravolt" TargetMode="External"/><Relationship Id="rId114" Type="http://schemas.openxmlformats.org/officeDocument/2006/relationships/hyperlink" Target="https://www.ornl.gov/content/digital-twin-hydropower-systems-project" TargetMode="External"/><Relationship Id="rId60" Type="http://schemas.openxmlformats.org/officeDocument/2006/relationships/hyperlink" Target="https://drive.google.com/drive/folders/1O6hibjSrZuH1sIWIFclvTPnYdN-s1LGt" TargetMode="External"/><Relationship Id="rId81" Type="http://schemas.openxmlformats.org/officeDocument/2006/relationships/hyperlink" Target="https://www.aveva.com/en/perspectives/success-stories/covestro/" TargetMode="External"/><Relationship Id="rId135" Type="http://schemas.openxmlformats.org/officeDocument/2006/relationships/hyperlink" Target="https://www.nutanix.com/theforecastbynutanix/industry/how-digital-twin-technology-is-helping-build-a-smart-railway-system-in-italy" TargetMode="External"/><Relationship Id="rId156" Type="http://schemas.openxmlformats.org/officeDocument/2006/relationships/hyperlink" Target="https://ocean-twin.eu/news/eu-awards-euro17-million-to-iliad-project-to-launch-an-innovative-digital-twin-of-the-ocean" TargetMode="External"/><Relationship Id="rId177" Type="http://schemas.openxmlformats.org/officeDocument/2006/relationships/hyperlink" Target="https://www.adb.org/projects/54112-001/main" TargetMode="External"/><Relationship Id="rId198" Type="http://schemas.openxmlformats.org/officeDocument/2006/relationships/hyperlink" Target="https://www.tygron.com/en/blog/2020/06/15/climate-adaptive-design-of-the-amersfoort-station-area-how-a-digital-twin-can-help/" TargetMode="External"/><Relationship Id="rId202" Type="http://schemas.openxmlformats.org/officeDocument/2006/relationships/hyperlink" Target="https://aws.amazon.com/solutions/case-studies/siemens-smart-infrastructure-case-study/?did=cr_card&amp;trk=cr_card" TargetMode="External"/><Relationship Id="rId223" Type="http://schemas.openxmlformats.org/officeDocument/2006/relationships/hyperlink" Target="https://www.arup.com/projects/national-automotive-innovation-centre-naic/" TargetMode="External"/><Relationship Id="rId244" Type="http://schemas.openxmlformats.org/officeDocument/2006/relationships/hyperlink" Target="https://www.visitdenmark.dk/corporate/om-os/nyheder/noegleaktoerer-i-dansk-turisme-gaar-sammen-om-national-dataplatform" TargetMode="External"/><Relationship Id="rId18" Type="http://schemas.openxmlformats.org/officeDocument/2006/relationships/hyperlink" Target="https://digitaltwinhub.co.uk/case-study/five-fords-treatment-plant-transforming-commissioning-with-digital-twins/" TargetMode="External"/><Relationship Id="rId39" Type="http://schemas.openxmlformats.org/officeDocument/2006/relationships/hyperlink" Target="https://www.supermap.com/en-us/case/?70_3488.html" TargetMode="External"/><Relationship Id="rId50" Type="http://schemas.openxmlformats.org/officeDocument/2006/relationships/hyperlink" Target="https://leica-geosystems.com/case-studies/reality-capture/mobile-mapping-by-boat" TargetMode="External"/><Relationship Id="rId104" Type="http://schemas.openxmlformats.org/officeDocument/2006/relationships/hyperlink" Target="https://www.bentley.com/software/infrastructure-digital-twins/" TargetMode="External"/><Relationship Id="rId125" Type="http://schemas.openxmlformats.org/officeDocument/2006/relationships/hyperlink" Target="https://www.aurecongroup.com/projects/transport/smart-stations" TargetMode="External"/><Relationship Id="rId146" Type="http://schemas.openxmlformats.org/officeDocument/2006/relationships/hyperlink" Target="https://www.arup.com/perspectives/publications/research/section/digital-twin-towards-a-meaningful-framework" TargetMode="External"/><Relationship Id="rId167" Type="http://schemas.openxmlformats.org/officeDocument/2006/relationships/hyperlink" Target="https://www.listcorp.com/asx/3dp/pointerra-limited/news/material-contract-award-2646630.html?ref=more_news" TargetMode="External"/><Relationship Id="rId188" Type="http://schemas.openxmlformats.org/officeDocument/2006/relationships/hyperlink" Target="https://www.aurecongroup.com/projects/government/barangaroo-harbour-park" TargetMode="External"/><Relationship Id="rId71" Type="http://schemas.openxmlformats.org/officeDocument/2006/relationships/hyperlink" Target="https://www.bentley.com/software/bridge-monitoring/" TargetMode="External"/><Relationship Id="rId92" Type="http://schemas.openxmlformats.org/officeDocument/2006/relationships/hyperlink" Target="https://www.3ds.com/insights/customer-stories/hopital-saint-louis-airflow-simulation" TargetMode="External"/><Relationship Id="rId213" Type="http://schemas.openxmlformats.org/officeDocument/2006/relationships/hyperlink" Target="https://www.stuff.co.nz/environment/climate-news/127528198/wellington-project-puts-climate-change-into-the-video-game-world-with-1m-award" TargetMode="External"/><Relationship Id="rId234" Type="http://schemas.openxmlformats.org/officeDocument/2006/relationships/hyperlink" Target="https://www.tilburydouglas.co.uk/launching-connect-configurator-a-game-changing-digital-platform-to-accelerate-the-design-process/" TargetMode="External"/><Relationship Id="rId2" Type="http://schemas.openxmlformats.org/officeDocument/2006/relationships/hyperlink" Target="https://digitaltwinhub.co.uk/case-study/building-climate-resilience-into-integrated-infrastructure-with-credo/" TargetMode="External"/><Relationship Id="rId29" Type="http://schemas.openxmlformats.org/officeDocument/2006/relationships/hyperlink" Target="https://www.mdpi.com/2071-1050/12/6/2307" TargetMode="External"/><Relationship Id="rId40" Type="http://schemas.openxmlformats.org/officeDocument/2006/relationships/hyperlink" Target="https://www.supermap.com/en-us/case/?70_3236.html" TargetMode="External"/><Relationship Id="rId115" Type="http://schemas.openxmlformats.org/officeDocument/2006/relationships/hyperlink" Target="https://blogs.nvidia.com/blog/earth-2-supercomputer/" TargetMode="External"/><Relationship Id="rId136" Type="http://schemas.openxmlformats.org/officeDocument/2006/relationships/hyperlink" Target="https://blogs.nvidia.com/blog/ericsson-digital-twins-omniverse/" TargetMode="External"/><Relationship Id="rId157" Type="http://schemas.openxmlformats.org/officeDocument/2006/relationships/hyperlink" Target="https://www.ucf.edu/news/ucf-receives-8-8m-for-digital-twin-initiative-as-part-of-federal-build-back-better-regional-challenge/" TargetMode="External"/><Relationship Id="rId178" Type="http://schemas.openxmlformats.org/officeDocument/2006/relationships/hyperlink" Target="https://events.development.asia/system/files/materials/2022/10/202210-penang-smart-mobility-micro-simulation-model-development.pdf" TargetMode="External"/><Relationship Id="rId61" Type="http://schemas.openxmlformats.org/officeDocument/2006/relationships/hyperlink" Target="https://leica-geosystems.com/case-studies/reality-capture/maintaining-danish-highways-driving-operational-efficiencies" TargetMode="External"/><Relationship Id="rId82" Type="http://schemas.openxmlformats.org/officeDocument/2006/relationships/hyperlink" Target="https://www.aveva.com/content/dam/aveva/documents/perspectives/success-stories/SuccessStory_AVEVA_Kansai_21-08.pdf.coredownload.inline.pdf" TargetMode="External"/><Relationship Id="rId199" Type="http://schemas.openxmlformats.org/officeDocument/2006/relationships/hyperlink" Target="https://aws.amazon.com/blogs/industries/invistas-operational-transformation-with-matterport-and-aws-iot-twinmaker/" TargetMode="External"/><Relationship Id="rId203" Type="http://schemas.openxmlformats.org/officeDocument/2006/relationships/hyperlink" Target="https://d1.awsstatic.com/events/Summits/amer2021/maysummitonline/amer-sf-summit-2022/Delivering_business_outcomes_with_digital_twins_IOT101-R2.pdf" TargetMode="External"/><Relationship Id="rId19" Type="http://schemas.openxmlformats.org/officeDocument/2006/relationships/hyperlink" Target="https://digitaltwinhub.co.uk/case-study/yorkshire-geospatial-digital-twin-project/" TargetMode="External"/><Relationship Id="rId224" Type="http://schemas.openxmlformats.org/officeDocument/2006/relationships/hyperlink" Target="https://www.arup.com/insights/digital-twin-managing-real-flood-risks-in-a-virtual-world/" TargetMode="External"/><Relationship Id="rId245" Type="http://schemas.openxmlformats.org/officeDocument/2006/relationships/hyperlink" Target="https://www.media.mit.edu/posts/city-science-and-ntt-data-to-collaborate-on-urban-simulation-for-rome-italy/" TargetMode="External"/><Relationship Id="rId30" Type="http://schemas.openxmlformats.org/officeDocument/2006/relationships/hyperlink" Target="https://www.researchgate.net/publication/339039678_The_Digital_Twin_of_the_City_of_Zurich_for_Urban_Planning" TargetMode="External"/><Relationship Id="rId105" Type="http://schemas.openxmlformats.org/officeDocument/2006/relationships/hyperlink" Target="https://www.arup.com/projects/offshore-wind-farm-maintenance" TargetMode="External"/><Relationship Id="rId126" Type="http://schemas.openxmlformats.org/officeDocument/2006/relationships/hyperlink" Target="https://www.aurecongroup.com/projects/transport/inland-rail-queensland" TargetMode="External"/><Relationship Id="rId147" Type="http://schemas.openxmlformats.org/officeDocument/2006/relationships/hyperlink" Target="https://www.bentley.com/wp-content/uploads/2022/05/CS-Shenyang-Aluminum-LTR-EN-LR.pdf" TargetMode="External"/><Relationship Id="rId168" Type="http://schemas.openxmlformats.org/officeDocument/2006/relationships/hyperlink" Target="https://www.listcorp.com/asx/3dp/pointerra-limited/news/material-contract-award-2646630.html?ref=more_news" TargetMode="External"/><Relationship Id="rId51" Type="http://schemas.openxmlformats.org/officeDocument/2006/relationships/hyperlink" Target="https://www.esri.com/about/newsroom/blog/nasa-langleys-digital-twin/" TargetMode="External"/><Relationship Id="rId72" Type="http://schemas.openxmlformats.org/officeDocument/2006/relationships/hyperlink" Target="https://blog.bentley.com/iot-sensor-data-used-for-bridge-monitoring/?_gl=1*1jno6we*_ga*NDUzMTA5NjQuMTY5ODMxMjM3NA..*_ga_JNS8E8ELR8*MTY5ODMxMjM3My4xLjEuMTY5ODMxMzE2OS42MC4wLjA." TargetMode="External"/><Relationship Id="rId93" Type="http://schemas.openxmlformats.org/officeDocument/2006/relationships/hyperlink" Target="https://www.3ds.com/insights/customer-stories/loccitane-en-provence-safe-factory" TargetMode="External"/><Relationship Id="rId189" Type="http://schemas.openxmlformats.org/officeDocument/2006/relationships/hyperlink" Target="https://www.adb.org/projects/54321-001/main" TargetMode="External"/><Relationship Id="rId3" Type="http://schemas.openxmlformats.org/officeDocument/2006/relationships/hyperlink" Target="https://digitaltwinhub.co.uk/case-study/falcon-digital-twin-integration-platform/" TargetMode="External"/><Relationship Id="rId214" Type="http://schemas.openxmlformats.org/officeDocument/2006/relationships/hyperlink" Target="https://assets.publishing.service.gov.uk/media/657716520467eb000d55f4d9/Digital-twin-of-an-industrial-cluster-a-proof-of-concept-on-the-Humber-Estuary.pdf" TargetMode="External"/><Relationship Id="rId235" Type="http://schemas.openxmlformats.org/officeDocument/2006/relationships/hyperlink" Target="https://unity.com/case-study/vancouver-airport-authority" TargetMode="External"/><Relationship Id="rId116" Type="http://schemas.openxmlformats.org/officeDocument/2006/relationships/hyperlink" Target="https://news.sap.com/2021/10/npra-bridge-distress-warning-iot-sensors/" TargetMode="External"/><Relationship Id="rId137" Type="http://schemas.openxmlformats.org/officeDocument/2006/relationships/hyperlink" Target="https://www.3ds.com/insights/customer-stories/avidicare-air-ventilation" TargetMode="External"/><Relationship Id="rId158" Type="http://schemas.openxmlformats.org/officeDocument/2006/relationships/hyperlink" Target="https://www.current-news.co.uk/sp-energy-networks-awarded-10-million-to-develop-digital-twin-of-electricity-network/" TargetMode="External"/><Relationship Id="rId20" Type="http://schemas.openxmlformats.org/officeDocument/2006/relationships/hyperlink" Target="https://digitaltwinhub.co.uk/case-study/digital-twin-for-railway-design-china-railway-design-corporation/" TargetMode="External"/><Relationship Id="rId41" Type="http://schemas.openxmlformats.org/officeDocument/2006/relationships/hyperlink" Target="https://www.aveva.com/content/dam/aveva/documents/articles/Article_AVEVA_HarnessingDTWaterPlant_22-10.pdf" TargetMode="External"/><Relationship Id="rId62" Type="http://schemas.openxmlformats.org/officeDocument/2006/relationships/hyperlink" Target="https://drive.google.com/drive/folders/1ThK0D7Ze5p4yf3GKVqeUupZ99LLwtmCz" TargetMode="External"/><Relationship Id="rId83" Type="http://schemas.openxmlformats.org/officeDocument/2006/relationships/hyperlink" Target="https://www.aveva.com/content/dam/aveva/documents/perspectives/success-stories/SuccessStory_AVEVA_Det-Norske_22-11.pdf.coredownload.inline.pdf" TargetMode="External"/><Relationship Id="rId179" Type="http://schemas.openxmlformats.org/officeDocument/2006/relationships/hyperlink" Target="https://www.worldbank.org/en/news/press-release/2023/05/23/world-bank-approves-85-million-to-modernize-land-buildings-registry-to-improve-disaster-preparedness-in-t-rkiye" TargetMode="External"/><Relationship Id="rId190" Type="http://schemas.openxmlformats.org/officeDocument/2006/relationships/hyperlink" Target="https://www.esri.com/about/newsroom/blog/3d-gis-boston-digital-twin/" TargetMode="External"/><Relationship Id="rId204" Type="http://schemas.openxmlformats.org/officeDocument/2006/relationships/hyperlink" Target="https://d1.awsstatic.com/events/Summits/reinvent2023/INO106_Driving-efficiency-and-sustainability-with-AWS-innovation-mechanisms.pdf" TargetMode="External"/><Relationship Id="rId225" Type="http://schemas.openxmlformats.org/officeDocument/2006/relationships/hyperlink" Target="https://www.cdbb.cam.ac.uk/DFTG/GeminiPrinciples" TargetMode="External"/><Relationship Id="rId246" Type="http://schemas.openxmlformats.org/officeDocument/2006/relationships/hyperlink" Target="https://us.nttdata.com/en/case-studies/city-of-las-vegas-client-story" TargetMode="External"/><Relationship Id="rId106" Type="http://schemas.openxmlformats.org/officeDocument/2006/relationships/hyperlink" Target="https://www.arup.com/projects/transpennine-route-upgrade" TargetMode="External"/><Relationship Id="rId127" Type="http://schemas.openxmlformats.org/officeDocument/2006/relationships/hyperlink" Target="https://www.bentley.com/events/going-digital-awards/finalists/" TargetMode="External"/><Relationship Id="rId10" Type="http://schemas.openxmlformats.org/officeDocument/2006/relationships/hyperlink" Target="https://visco.no/v-cog/" TargetMode="External"/><Relationship Id="rId31" Type="http://schemas.openxmlformats.org/officeDocument/2006/relationships/hyperlink" Target="https://www.researchgate.net/publication/348382801_A_digital_twin_smart_city_for_citizen_feedback" TargetMode="External"/><Relationship Id="rId52" Type="http://schemas.openxmlformats.org/officeDocument/2006/relationships/hyperlink" Target="https://drive.google.com/drive/folders/1KYj66o7Qo2GKuL2T4Q0-Pq7V1aVEyZT9" TargetMode="External"/><Relationship Id="rId73" Type="http://schemas.openxmlformats.org/officeDocument/2006/relationships/hyperlink" Target="https://www.bentley.com/wp-content/uploads/case-study-new-bullards-dam-ltr-en-lr.pdf" TargetMode="External"/><Relationship Id="rId94" Type="http://schemas.openxmlformats.org/officeDocument/2006/relationships/hyperlink" Target="https://www.3ds.com/insights/customer-stories/pacific-consultants-infrastructure-design" TargetMode="External"/><Relationship Id="rId148" Type="http://schemas.openxmlformats.org/officeDocument/2006/relationships/hyperlink" Target="https://matterport.com/learn/digital-twin/examples" TargetMode="External"/><Relationship Id="rId169" Type="http://schemas.openxmlformats.org/officeDocument/2006/relationships/hyperlink" Target="https://www.listcorp.com/asx/3dp/pointerra-limited/news/material-contract-award-2646630.html?ref=more_new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17" Type="http://schemas.openxmlformats.org/officeDocument/2006/relationships/hyperlink" Target="https://cmclinnovations.com/company/contact-us/" TargetMode="External"/><Relationship Id="rId21" Type="http://schemas.openxmlformats.org/officeDocument/2006/relationships/hyperlink" Target="https://www.visco-tech.com/english/helpdesk/" TargetMode="External"/><Relationship Id="rId63" Type="http://schemas.openxmlformats.org/officeDocument/2006/relationships/hyperlink" Target="https://www.supermap.com/en-us/" TargetMode="External"/><Relationship Id="rId159" Type="http://schemas.openxmlformats.org/officeDocument/2006/relationships/hyperlink" Target="https://us9.list-manage.com/contact-form?u=7fdbae2bfb4cb137953f2d67b&amp;form_id=64c509cff8b4f8212c77b9f68a417a5d" TargetMode="External"/><Relationship Id="rId170" Type="http://schemas.openxmlformats.org/officeDocument/2006/relationships/hyperlink" Target="https://www.linkedin.com/in/amitmangwani/" TargetMode="External"/><Relationship Id="rId226" Type="http://schemas.openxmlformats.org/officeDocument/2006/relationships/hyperlink" Target="https://www.hitachi.com/" TargetMode="External"/><Relationship Id="rId107" Type="http://schemas.openxmlformats.org/officeDocument/2006/relationships/hyperlink" Target="https://amberggroup.com/about-us/location-contact" TargetMode="External"/><Relationship Id="rId11" Type="http://schemas.openxmlformats.org/officeDocument/2006/relationships/hyperlink" Target="https://www.51vr.com.au/" TargetMode="External"/><Relationship Id="rId32" Type="http://schemas.openxmlformats.org/officeDocument/2006/relationships/hyperlink" Target="https://www.ansys.com/" TargetMode="External"/><Relationship Id="rId53" Type="http://schemas.openxmlformats.org/officeDocument/2006/relationships/hyperlink" Target="https://graffiquo.com/" TargetMode="External"/><Relationship Id="rId74" Type="http://schemas.openxmlformats.org/officeDocument/2006/relationships/hyperlink" Target="https://www.aras.com/en/" TargetMode="External"/><Relationship Id="rId128" Type="http://schemas.openxmlformats.org/officeDocument/2006/relationships/hyperlink" Target="https://www.faro.com/en/About-Us/Contact-Us" TargetMode="External"/><Relationship Id="rId149" Type="http://schemas.openxmlformats.org/officeDocument/2006/relationships/hyperlink" Target="https://www.razor.co.uk/" TargetMode="External"/><Relationship Id="rId5" Type="http://schemas.openxmlformats.org/officeDocument/2006/relationships/hyperlink" Target="https://niwa.co.nz/" TargetMode="External"/><Relationship Id="rId95" Type="http://schemas.openxmlformats.org/officeDocument/2006/relationships/hyperlink" Target="https://www.almaviva.it/en_GB/Contact-us" TargetMode="External"/><Relationship Id="rId160" Type="http://schemas.openxmlformats.org/officeDocument/2006/relationships/hyperlink" Target="https://virtualspaces.tech/contact-us" TargetMode="External"/><Relationship Id="rId181" Type="http://schemas.openxmlformats.org/officeDocument/2006/relationships/hyperlink" Target="https://www.linkedin.com/in/wakako-saito-2ba8935/" TargetMode="External"/><Relationship Id="rId216" Type="http://schemas.openxmlformats.org/officeDocument/2006/relationships/hyperlink" Target="https://www.getmapping.co.uk/" TargetMode="External"/><Relationship Id="rId237" Type="http://schemas.openxmlformats.org/officeDocument/2006/relationships/hyperlink" Target="https://www.oris-connect.com/en/" TargetMode="External"/><Relationship Id="rId258" Type="http://schemas.openxmlformats.org/officeDocument/2006/relationships/hyperlink" Target="https://www.tis.com/" TargetMode="External"/><Relationship Id="rId22" Type="http://schemas.openxmlformats.org/officeDocument/2006/relationships/hyperlink" Target="https://www.visco-tech.com/english/helpdesk/" TargetMode="External"/><Relationship Id="rId43" Type="http://schemas.openxmlformats.org/officeDocument/2006/relationships/hyperlink" Target="https://create.unity.com/unity-for-industries" TargetMode="External"/><Relationship Id="rId64" Type="http://schemas.openxmlformats.org/officeDocument/2006/relationships/hyperlink" Target="https://www.supermap.com/en-us/about/?79_1.html" TargetMode="External"/><Relationship Id="rId118" Type="http://schemas.openxmlformats.org/officeDocument/2006/relationships/hyperlink" Target="https://www.costain.com/" TargetMode="External"/><Relationship Id="rId139" Type="http://schemas.openxmlformats.org/officeDocument/2006/relationships/hyperlink" Target="https://www.kaiasm.com/" TargetMode="External"/><Relationship Id="rId85" Type="http://schemas.openxmlformats.org/officeDocument/2006/relationships/hyperlink" Target="https://www.aurecongroup.com/" TargetMode="External"/><Relationship Id="rId150" Type="http://schemas.openxmlformats.org/officeDocument/2006/relationships/hyperlink" Target="https://www.razor.co.uk/contact" TargetMode="External"/><Relationship Id="rId171" Type="http://schemas.openxmlformats.org/officeDocument/2006/relationships/hyperlink" Target="mailto:keimdm@ornl.gov%20,%20+1%208655769122" TargetMode="External"/><Relationship Id="rId192" Type="http://schemas.openxmlformats.org/officeDocument/2006/relationships/hyperlink" Target="mailto:jingfeng.xu@arup.com%20%20+65%206411%202570" TargetMode="External"/><Relationship Id="rId206" Type="http://schemas.openxmlformats.org/officeDocument/2006/relationships/hyperlink" Target="https://www.linkedin.com/in/bente-lilja-bye/?originalSubdomain=no" TargetMode="External"/><Relationship Id="rId227" Type="http://schemas.openxmlformats.org/officeDocument/2006/relationships/hyperlink" Target="https://www.linkedin.com/in/gladysfernandez/" TargetMode="External"/><Relationship Id="rId248" Type="http://schemas.openxmlformats.org/officeDocument/2006/relationships/hyperlink" Target="https://www.linkedin.com/in/jkaempf/" TargetMode="External"/><Relationship Id="rId12" Type="http://schemas.openxmlformats.org/officeDocument/2006/relationships/hyperlink" Target="https://www.sensat.co/about-us" TargetMode="External"/><Relationship Id="rId33" Type="http://schemas.openxmlformats.org/officeDocument/2006/relationships/hyperlink" Target="https://www.aveva.com/" TargetMode="External"/><Relationship Id="rId108" Type="http://schemas.openxmlformats.org/officeDocument/2006/relationships/hyperlink" Target="https://www.amcbridge.com/" TargetMode="External"/><Relationship Id="rId129" Type="http://schemas.openxmlformats.org/officeDocument/2006/relationships/hyperlink" Target="https://www.fintricity.com/" TargetMode="External"/><Relationship Id="rId54" Type="http://schemas.openxmlformats.org/officeDocument/2006/relationships/hyperlink" Target="https://graffiquo.com/contact/" TargetMode="External"/><Relationship Id="rId75" Type="http://schemas.openxmlformats.org/officeDocument/2006/relationships/hyperlink" Target="https://envirosuite.com/" TargetMode="External"/><Relationship Id="rId96" Type="http://schemas.openxmlformats.org/officeDocument/2006/relationships/hyperlink" Target="https://www.mathworks.com/" TargetMode="External"/><Relationship Id="rId140" Type="http://schemas.openxmlformats.org/officeDocument/2006/relationships/hyperlink" Target="https://www.jacobs.com/" TargetMode="External"/><Relationship Id="rId161" Type="http://schemas.openxmlformats.org/officeDocument/2006/relationships/hyperlink" Target="https://virtualspaces.tech/" TargetMode="External"/><Relationship Id="rId182" Type="http://schemas.openxmlformats.org/officeDocument/2006/relationships/hyperlink" Target="https://gobridg.com/contact/" TargetMode="External"/><Relationship Id="rId217" Type="http://schemas.openxmlformats.org/officeDocument/2006/relationships/hyperlink" Target="https://www.getmapping.co.uk/contact/" TargetMode="External"/><Relationship Id="rId6" Type="http://schemas.openxmlformats.org/officeDocument/2006/relationships/hyperlink" Target="https://weareluniq.com/" TargetMode="External"/><Relationship Id="rId238" Type="http://schemas.openxmlformats.org/officeDocument/2006/relationships/hyperlink" Target="https://www.oris-connect.com/en/contact-us?hsCtaTracking=72b8c45d-ff02-4e99-9951-a926002cfab7%7C0385ff2c-8a51-4062-acd7-58e3b607bda4" TargetMode="External"/><Relationship Id="rId259" Type="http://schemas.openxmlformats.org/officeDocument/2006/relationships/hyperlink" Target="http://nomoko.world/" TargetMode="External"/><Relationship Id="rId23" Type="http://schemas.openxmlformats.org/officeDocument/2006/relationships/hyperlink" Target="https://tekuchi.com/" TargetMode="External"/><Relationship Id="rId119" Type="http://schemas.openxmlformats.org/officeDocument/2006/relationships/hyperlink" Target="https://www.costain.com/contact-us/" TargetMode="External"/><Relationship Id="rId44" Type="http://schemas.openxmlformats.org/officeDocument/2006/relationships/hyperlink" Target="https://matterport.com/" TargetMode="External"/><Relationship Id="rId65" Type="http://schemas.openxmlformats.org/officeDocument/2006/relationships/hyperlink" Target="https://www.esri.com/en-us/home" TargetMode="External"/><Relationship Id="rId86" Type="http://schemas.openxmlformats.org/officeDocument/2006/relationships/hyperlink" Target="https://www.aurecongroup.com/locations" TargetMode="External"/><Relationship Id="rId130" Type="http://schemas.openxmlformats.org/officeDocument/2006/relationships/hyperlink" Target="https://www.fintricity.com/contact/" TargetMode="External"/><Relationship Id="rId151" Type="http://schemas.openxmlformats.org/officeDocument/2006/relationships/hyperlink" Target="https://www.semanticarts.com/" TargetMode="External"/><Relationship Id="rId172" Type="http://schemas.openxmlformats.org/officeDocument/2006/relationships/hyperlink" Target="https://www.framatome.com/en/contact-us/" TargetMode="External"/><Relationship Id="rId193" Type="http://schemas.openxmlformats.org/officeDocument/2006/relationships/hyperlink" Target="https://www.arup.com/" TargetMode="External"/><Relationship Id="rId207" Type="http://schemas.openxmlformats.org/officeDocument/2006/relationships/hyperlink" Target="https://www.slingshotsimulations.com/" TargetMode="External"/><Relationship Id="rId228" Type="http://schemas.openxmlformats.org/officeDocument/2006/relationships/hyperlink" Target="https://mindearth.ai/contact/" TargetMode="External"/><Relationship Id="rId249" Type="http://schemas.openxmlformats.org/officeDocument/2006/relationships/hyperlink" Target="https://www.neuroncloud.ai/" TargetMode="External"/><Relationship Id="rId13" Type="http://schemas.openxmlformats.org/officeDocument/2006/relationships/hyperlink" Target="https://spinview.io/" TargetMode="External"/><Relationship Id="rId109" Type="http://schemas.openxmlformats.org/officeDocument/2006/relationships/hyperlink" Target="https://www.amcbridge.com/contact-us" TargetMode="External"/><Relationship Id="rId260" Type="http://schemas.openxmlformats.org/officeDocument/2006/relationships/hyperlink" Target="https://www.vttresearch.com/en" TargetMode="External"/><Relationship Id="rId34" Type="http://schemas.openxmlformats.org/officeDocument/2006/relationships/hyperlink" Target="https://www.aveva.com/en/contact/" TargetMode="External"/><Relationship Id="rId55" Type="http://schemas.openxmlformats.org/officeDocument/2006/relationships/hyperlink" Target="https://www.burohappold.com/" TargetMode="External"/><Relationship Id="rId76" Type="http://schemas.openxmlformats.org/officeDocument/2006/relationships/hyperlink" Target="https://envirosuite.com/contact" TargetMode="External"/><Relationship Id="rId97" Type="http://schemas.openxmlformats.org/officeDocument/2006/relationships/hyperlink" Target="https://www.mathworks.com/support/contact_us.html?s_tid=hp_ff_s_support" TargetMode="External"/><Relationship Id="rId120" Type="http://schemas.openxmlformats.org/officeDocument/2006/relationships/hyperlink" Target="https://decisionlab.co.uk/contact-us/" TargetMode="External"/><Relationship Id="rId141" Type="http://schemas.openxmlformats.org/officeDocument/2006/relationships/hyperlink" Target="https://www.jacobs.com/contact" TargetMode="External"/><Relationship Id="rId7" Type="http://schemas.openxmlformats.org/officeDocument/2006/relationships/hyperlink" Target="https://www.duality.ai/" TargetMode="External"/><Relationship Id="rId162" Type="http://schemas.openxmlformats.org/officeDocument/2006/relationships/hyperlink" Target="https://www.linkedin.com/in/markus-oszwald-a193ba32/" TargetMode="External"/><Relationship Id="rId183" Type="http://schemas.openxmlformats.org/officeDocument/2006/relationships/hyperlink" Target="https://gobridg.com/" TargetMode="External"/><Relationship Id="rId218" Type="http://schemas.openxmlformats.org/officeDocument/2006/relationships/hyperlink" Target="https://www.linkedin.com/in/dave-horner-b8563a5/" TargetMode="External"/><Relationship Id="rId239" Type="http://schemas.openxmlformats.org/officeDocument/2006/relationships/hyperlink" Target="https://www.linkedin.com/in/weigelt-andre/" TargetMode="External"/><Relationship Id="rId250" Type="http://schemas.openxmlformats.org/officeDocument/2006/relationships/hyperlink" Target="https://www.neuroncloud.ai/contact-us/" TargetMode="External"/><Relationship Id="rId24" Type="http://schemas.openxmlformats.org/officeDocument/2006/relationships/hyperlink" Target="https://www.3ds.com/" TargetMode="External"/><Relationship Id="rId45" Type="http://schemas.openxmlformats.org/officeDocument/2006/relationships/hyperlink" Target="https://matterport.com/contact-us" TargetMode="External"/><Relationship Id="rId66" Type="http://schemas.openxmlformats.org/officeDocument/2006/relationships/hyperlink" Target="https://www.esri.com/en-us/contact" TargetMode="External"/><Relationship Id="rId87" Type="http://schemas.openxmlformats.org/officeDocument/2006/relationships/hyperlink" Target="https://softengi.com/" TargetMode="External"/><Relationship Id="rId110" Type="http://schemas.openxmlformats.org/officeDocument/2006/relationships/hyperlink" Target="http://berkeleyimperial.com/" TargetMode="External"/><Relationship Id="rId131" Type="http://schemas.openxmlformats.org/officeDocument/2006/relationships/hyperlink" Target="https://www.fusion242.com/" TargetMode="External"/><Relationship Id="rId152" Type="http://schemas.openxmlformats.org/officeDocument/2006/relationships/hyperlink" Target="https://www.semanticarts.com/contact-us/" TargetMode="External"/><Relationship Id="rId173" Type="http://schemas.openxmlformats.org/officeDocument/2006/relationships/hyperlink" Target="https://www.framatome.com/en/" TargetMode="External"/><Relationship Id="rId194" Type="http://schemas.openxmlformats.org/officeDocument/2006/relationships/hyperlink" Target="mailto:info@tygron.com" TargetMode="External"/><Relationship Id="rId208" Type="http://schemas.openxmlformats.org/officeDocument/2006/relationships/hyperlink" Target="https://www.slingshotsimulations.com/contact/" TargetMode="External"/><Relationship Id="rId229" Type="http://schemas.openxmlformats.org/officeDocument/2006/relationships/hyperlink" Target="https://mindearth.ai/" TargetMode="External"/><Relationship Id="rId240" Type="http://schemas.openxmlformats.org/officeDocument/2006/relationships/hyperlink" Target="https://www.ramboll.com/" TargetMode="External"/><Relationship Id="rId261" Type="http://schemas.openxmlformats.org/officeDocument/2006/relationships/hyperlink" Target="https://www.nttdata.com/global/en/contact-us" TargetMode="External"/><Relationship Id="rId14" Type="http://schemas.openxmlformats.org/officeDocument/2006/relationships/hyperlink" Target="https://www.siradel.com/" TargetMode="External"/><Relationship Id="rId35" Type="http://schemas.openxmlformats.org/officeDocument/2006/relationships/hyperlink" Target="https://akselos.com/" TargetMode="External"/><Relationship Id="rId56" Type="http://schemas.openxmlformats.org/officeDocument/2006/relationships/hyperlink" Target="https://www.burohappold.com/offices/" TargetMode="External"/><Relationship Id="rId77" Type="http://schemas.openxmlformats.org/officeDocument/2006/relationships/hyperlink" Target="https://www.nokia.com/" TargetMode="External"/><Relationship Id="rId100" Type="http://schemas.openxmlformats.org/officeDocument/2006/relationships/hyperlink" Target="https://www.advanced-infrastructure.co.uk/" TargetMode="External"/><Relationship Id="rId8" Type="http://schemas.openxmlformats.org/officeDocument/2006/relationships/hyperlink" Target="https://1spatial.com/" TargetMode="External"/><Relationship Id="rId98" Type="http://schemas.openxmlformats.org/officeDocument/2006/relationships/hyperlink" Target="https://www.accucities.com/contact-accucities/" TargetMode="External"/><Relationship Id="rId121" Type="http://schemas.openxmlformats.org/officeDocument/2006/relationships/hyperlink" Target="https://decisionlab.co.uk/" TargetMode="External"/><Relationship Id="rId142" Type="http://schemas.openxmlformats.org/officeDocument/2006/relationships/hyperlink" Target="https://www.keoic.com/das" TargetMode="External"/><Relationship Id="rId163" Type="http://schemas.openxmlformats.org/officeDocument/2006/relationships/hyperlink" Target="https://www.linkedin.com/in/chris-rotegard-06591947/" TargetMode="External"/><Relationship Id="rId184" Type="http://schemas.openxmlformats.org/officeDocument/2006/relationships/hyperlink" Target="https://www.linkedin.com/in/glorialequang/" TargetMode="External"/><Relationship Id="rId219" Type="http://schemas.openxmlformats.org/officeDocument/2006/relationships/hyperlink" Target="https://datamesh.com/contact-us/" TargetMode="External"/><Relationship Id="rId230" Type="http://schemas.openxmlformats.org/officeDocument/2006/relationships/hyperlink" Target="https://www.linkedin.com/in/emanuele-strano-05b728141/" TargetMode="External"/><Relationship Id="rId251" Type="http://schemas.openxmlformats.org/officeDocument/2006/relationships/hyperlink" Target="https://www.linkedin.com/in/ken-liao-505a14137/" TargetMode="External"/><Relationship Id="rId25" Type="http://schemas.openxmlformats.org/officeDocument/2006/relationships/hyperlink" Target="https://www.3ds.com/support/contact/call-us/" TargetMode="External"/><Relationship Id="rId46" Type="http://schemas.openxmlformats.org/officeDocument/2006/relationships/hyperlink" Target="https://www.nvidia.com/en-us/" TargetMode="External"/><Relationship Id="rId67" Type="http://schemas.openxmlformats.org/officeDocument/2006/relationships/hyperlink" Target="https://tees.tamu.edu/" TargetMode="External"/><Relationship Id="rId88" Type="http://schemas.openxmlformats.org/officeDocument/2006/relationships/hyperlink" Target="https://www.accenture.com/hk-en" TargetMode="External"/><Relationship Id="rId111" Type="http://schemas.openxmlformats.org/officeDocument/2006/relationships/hyperlink" Target="http://berkeleyimperial.com/contact.html" TargetMode="External"/><Relationship Id="rId132" Type="http://schemas.openxmlformats.org/officeDocument/2006/relationships/hyperlink" Target="https://www.ibm.com/us-en" TargetMode="External"/><Relationship Id="rId153" Type="http://schemas.openxmlformats.org/officeDocument/2006/relationships/hyperlink" Target="https://www.th3rdcurve.com/" TargetMode="External"/><Relationship Id="rId174" Type="http://schemas.openxmlformats.org/officeDocument/2006/relationships/hyperlink" Target="https://remsense.com.au/" TargetMode="External"/><Relationship Id="rId195" Type="http://schemas.openxmlformats.org/officeDocument/2006/relationships/hyperlink" Target="https://www.tygron.com/en/" TargetMode="External"/><Relationship Id="rId209" Type="http://schemas.openxmlformats.org/officeDocument/2006/relationships/hyperlink" Target="https://www.linkedin.com/in/r-harwood/" TargetMode="External"/><Relationship Id="rId220" Type="http://schemas.openxmlformats.org/officeDocument/2006/relationships/hyperlink" Target="https://datamesh.com/" TargetMode="External"/><Relationship Id="rId241" Type="http://schemas.openxmlformats.org/officeDocument/2006/relationships/hyperlink" Target="https://www.ramboll.com/contact-us/people" TargetMode="External"/><Relationship Id="rId15" Type="http://schemas.openxmlformats.org/officeDocument/2006/relationships/hyperlink" Target="https://www.siradel.com/contact/" TargetMode="External"/><Relationship Id="rId36" Type="http://schemas.openxmlformats.org/officeDocument/2006/relationships/hyperlink" Target="https://akselos.com/contact-us/" TargetMode="External"/><Relationship Id="rId57" Type="http://schemas.openxmlformats.org/officeDocument/2006/relationships/hyperlink" Target="https://www.hlrs.de/" TargetMode="External"/><Relationship Id="rId262" Type="http://schemas.openxmlformats.org/officeDocument/2006/relationships/hyperlink" Target="https://www.nttdata.com/global/en/" TargetMode="External"/><Relationship Id="rId78" Type="http://schemas.openxmlformats.org/officeDocument/2006/relationships/hyperlink" Target="https://www.nokia.com/contact-us/" TargetMode="External"/><Relationship Id="rId99" Type="http://schemas.openxmlformats.org/officeDocument/2006/relationships/hyperlink" Target="https://www.accucities.com/" TargetMode="External"/><Relationship Id="rId101" Type="http://schemas.openxmlformats.org/officeDocument/2006/relationships/hyperlink" Target="https://www.advanced-infrastructure.co.uk/" TargetMode="External"/><Relationship Id="rId122" Type="http://schemas.openxmlformats.org/officeDocument/2006/relationships/hyperlink" Target="https://www.elliottwood.co.uk/" TargetMode="External"/><Relationship Id="rId143" Type="http://schemas.openxmlformats.org/officeDocument/2006/relationships/hyperlink" Target="https://www.keoic.com/contact" TargetMode="External"/><Relationship Id="rId164" Type="http://schemas.openxmlformats.org/officeDocument/2006/relationships/hyperlink" Target="https://www.linkedin.com/in/anthony-j-varacalli-a4793966/" TargetMode="External"/><Relationship Id="rId185" Type="http://schemas.openxmlformats.org/officeDocument/2006/relationships/hyperlink" Target="https://www.linkedin.com/in/michael-tang-51world/" TargetMode="External"/><Relationship Id="rId9" Type="http://schemas.openxmlformats.org/officeDocument/2006/relationships/hyperlink" Target="https://www.royalhaskoningdhv.com/" TargetMode="External"/><Relationship Id="rId210" Type="http://schemas.openxmlformats.org/officeDocument/2006/relationships/hyperlink" Target="https://www.bt.com/" TargetMode="External"/><Relationship Id="rId26" Type="http://schemas.openxmlformats.org/officeDocument/2006/relationships/hyperlink" Target="https://www.mottmac.com/" TargetMode="External"/><Relationship Id="rId231" Type="http://schemas.openxmlformats.org/officeDocument/2006/relationships/hyperlink" Target="https://www.kepco-enc.com/" TargetMode="External"/><Relationship Id="rId252" Type="http://schemas.openxmlformats.org/officeDocument/2006/relationships/hyperlink" Target="https://www.unrealengine.com/en-US" TargetMode="External"/><Relationship Id="rId47" Type="http://schemas.openxmlformats.org/officeDocument/2006/relationships/hyperlink" Target="https://www.nvidia.com/en-us/contact/" TargetMode="External"/><Relationship Id="rId68" Type="http://schemas.openxmlformats.org/officeDocument/2006/relationships/hyperlink" Target="https://varadise.ai/" TargetMode="External"/><Relationship Id="rId89" Type="http://schemas.openxmlformats.org/officeDocument/2006/relationships/hyperlink" Target="https://www.accenture.com/hk-en/about/contact-us" TargetMode="External"/><Relationship Id="rId112" Type="http://schemas.openxmlformats.org/officeDocument/2006/relationships/hyperlink" Target="https://buildots.com/contact-us/" TargetMode="External"/><Relationship Id="rId133" Type="http://schemas.openxmlformats.org/officeDocument/2006/relationships/hyperlink" Target="https://www.ibm.com/contact?lnk=flg-cont-usen" TargetMode="External"/><Relationship Id="rId154" Type="http://schemas.openxmlformats.org/officeDocument/2006/relationships/hyperlink" Target="https://thridium.com/t4s/" TargetMode="External"/><Relationship Id="rId175" Type="http://schemas.openxmlformats.org/officeDocument/2006/relationships/hyperlink" Target="https://remsense.com.au/" TargetMode="External"/><Relationship Id="rId196" Type="http://schemas.openxmlformats.org/officeDocument/2006/relationships/hyperlink" Target="https://aws.amazon.com/contact-us/?nc2=h_header" TargetMode="External"/><Relationship Id="rId200" Type="http://schemas.openxmlformats.org/officeDocument/2006/relationships/hyperlink" Target="https://www.linkedin.com/in/james-falconer/" TargetMode="External"/><Relationship Id="rId16" Type="http://schemas.openxmlformats.org/officeDocument/2006/relationships/hyperlink" Target="https://www.jungle.ai/" TargetMode="External"/><Relationship Id="rId221" Type="http://schemas.openxmlformats.org/officeDocument/2006/relationships/hyperlink" Target="https://www.linkedin.com/in/paradiso/" TargetMode="External"/><Relationship Id="rId242" Type="http://schemas.openxmlformats.org/officeDocument/2006/relationships/hyperlink" Target="https://www.linkedin.com/in/eleanor-fox-41959a3b/" TargetMode="External"/><Relationship Id="rId263" Type="http://schemas.openxmlformats.org/officeDocument/2006/relationships/hyperlink" Target="mailto:kelly.furtado@autodesk.com" TargetMode="External"/><Relationship Id="rId37" Type="http://schemas.openxmlformats.org/officeDocument/2006/relationships/hyperlink" Target="https://leica-geosystems.com/" TargetMode="External"/><Relationship Id="rId58" Type="http://schemas.openxmlformats.org/officeDocument/2006/relationships/hyperlink" Target="https://www.hlrs.de/contact" TargetMode="External"/><Relationship Id="rId79" Type="http://schemas.openxmlformats.org/officeDocument/2006/relationships/hyperlink" Target="https://www.ptc.com/en" TargetMode="External"/><Relationship Id="rId102" Type="http://schemas.openxmlformats.org/officeDocument/2006/relationships/hyperlink" Target="https://www.akademiskahus.se/en/" TargetMode="External"/><Relationship Id="rId123" Type="http://schemas.openxmlformats.org/officeDocument/2006/relationships/hyperlink" Target="https://www.elliottwood.co.uk/contact" TargetMode="External"/><Relationship Id="rId144" Type="http://schemas.openxmlformats.org/officeDocument/2006/relationships/hyperlink" Target="https://krellian.com/" TargetMode="External"/><Relationship Id="rId90" Type="http://schemas.openxmlformats.org/officeDocument/2006/relationships/hyperlink" Target="https://www.ni.com/en.html" TargetMode="External"/><Relationship Id="rId165" Type="http://schemas.openxmlformats.org/officeDocument/2006/relationships/hyperlink" Target="https://www.linkedin.com/in/jin-kim-64413b16b/" TargetMode="External"/><Relationship Id="rId186" Type="http://schemas.openxmlformats.org/officeDocument/2006/relationships/hyperlink" Target="https://www.linkedin.com/in/tori-mackenzie-harvey/" TargetMode="External"/><Relationship Id="rId211" Type="http://schemas.openxmlformats.org/officeDocument/2006/relationships/hyperlink" Target="https://www.bt.com/about/contact-bt" TargetMode="External"/><Relationship Id="rId232" Type="http://schemas.openxmlformats.org/officeDocument/2006/relationships/hyperlink" Target="https://www.kepco-enc.com/index.es?sid=a2" TargetMode="External"/><Relationship Id="rId253" Type="http://schemas.openxmlformats.org/officeDocument/2006/relationships/hyperlink" Target="https://www.unrealengine.com/en-US/support" TargetMode="External"/><Relationship Id="rId27" Type="http://schemas.openxmlformats.org/officeDocument/2006/relationships/hyperlink" Target="https://www.mottmac.com/contact" TargetMode="External"/><Relationship Id="rId48" Type="http://schemas.openxmlformats.org/officeDocument/2006/relationships/hyperlink" Target="https://www.sap.com/index.html" TargetMode="External"/><Relationship Id="rId69" Type="http://schemas.openxmlformats.org/officeDocument/2006/relationships/hyperlink" Target="https://varadise.ai/contact-us/" TargetMode="External"/><Relationship Id="rId113" Type="http://schemas.openxmlformats.org/officeDocument/2006/relationships/hyperlink" Target="https://buildots.com/" TargetMode="External"/><Relationship Id="rId134" Type="http://schemas.openxmlformats.org/officeDocument/2006/relationships/hyperlink" Target="https://www.iesve.com/" TargetMode="External"/><Relationship Id="rId80" Type="http://schemas.openxmlformats.org/officeDocument/2006/relationships/hyperlink" Target="https://www.ptc.com/en/contact-us" TargetMode="External"/><Relationship Id="rId155" Type="http://schemas.openxmlformats.org/officeDocument/2006/relationships/hyperlink" Target="https://www.topconpositioning.com/" TargetMode="External"/><Relationship Id="rId176" Type="http://schemas.openxmlformats.org/officeDocument/2006/relationships/hyperlink" Target="https://www.pointerra.com/contact/" TargetMode="External"/><Relationship Id="rId197" Type="http://schemas.openxmlformats.org/officeDocument/2006/relationships/hyperlink" Target="https://aws.amazon.com/?nc2=h_lg" TargetMode="External"/><Relationship Id="rId201" Type="http://schemas.openxmlformats.org/officeDocument/2006/relationships/hyperlink" Target="https://blog.skycatch.com/contact_us" TargetMode="External"/><Relationship Id="rId222" Type="http://schemas.openxmlformats.org/officeDocument/2006/relationships/hyperlink" Target="https://www.linkedin.com/in/andybeatman/" TargetMode="External"/><Relationship Id="rId243" Type="http://schemas.openxmlformats.org/officeDocument/2006/relationships/hyperlink" Target="https://www.openspace.ai/" TargetMode="External"/><Relationship Id="rId264" Type="http://schemas.openxmlformats.org/officeDocument/2006/relationships/hyperlink" Target="mailto:PaoloAngelo.Tagliaretti@nttdata.com" TargetMode="External"/><Relationship Id="rId17" Type="http://schemas.openxmlformats.org/officeDocument/2006/relationships/hyperlink" Target="https://www.dnv.com/" TargetMode="External"/><Relationship Id="rId38" Type="http://schemas.openxmlformats.org/officeDocument/2006/relationships/hyperlink" Target="https://leica-geosystems.com/contact-us" TargetMode="External"/><Relationship Id="rId59" Type="http://schemas.openxmlformats.org/officeDocument/2006/relationships/hyperlink" Target="https://www.beamo.ai/" TargetMode="External"/><Relationship Id="rId103" Type="http://schemas.openxmlformats.org/officeDocument/2006/relationships/hyperlink" Target="mailto:info@akademiskahus.se" TargetMode="External"/><Relationship Id="rId124" Type="http://schemas.openxmlformats.org/officeDocument/2006/relationships/hyperlink" Target="https://www.emu-analytics.com/" TargetMode="External"/><Relationship Id="rId70" Type="http://schemas.openxmlformats.org/officeDocument/2006/relationships/hyperlink" Target="https://www.asiainfo.com/en_us/index.html" TargetMode="External"/><Relationship Id="rId91" Type="http://schemas.openxmlformats.org/officeDocument/2006/relationships/hyperlink" Target="https://www.ni.com/en/contact-us.html" TargetMode="External"/><Relationship Id="rId145" Type="http://schemas.openxmlformats.org/officeDocument/2006/relationships/hyperlink" Target="https://www.lemaurey.co.uk/digital-twins" TargetMode="External"/><Relationship Id="rId166" Type="http://schemas.openxmlformats.org/officeDocument/2006/relationships/hyperlink" Target="https://www.linkedin.com/in/attila-d%C3%A1vid-580591ba/" TargetMode="External"/><Relationship Id="rId187" Type="http://schemas.openxmlformats.org/officeDocument/2006/relationships/hyperlink" Target="mailto:rene.voorhorst@me.com" TargetMode="External"/><Relationship Id="rId1" Type="http://schemas.openxmlformats.org/officeDocument/2006/relationships/hyperlink" Target="https://www.fujitsu.com/global/" TargetMode="External"/><Relationship Id="rId212" Type="http://schemas.openxmlformats.org/officeDocument/2006/relationships/hyperlink" Target="https://www.linkedin.com/in/allison-kirkby-b639758/" TargetMode="External"/><Relationship Id="rId233" Type="http://schemas.openxmlformats.org/officeDocument/2006/relationships/hyperlink" Target="https://www.linkedin.com/in/youngjun-lee-417a6543/" TargetMode="External"/><Relationship Id="rId254" Type="http://schemas.openxmlformats.org/officeDocument/2006/relationships/hyperlink" Target="https://www.linkedin.com/in/tim-sweeney-2034262a1/" TargetMode="External"/><Relationship Id="rId28" Type="http://schemas.openxmlformats.org/officeDocument/2006/relationships/hyperlink" Target="https://www.bentley.com/" TargetMode="External"/><Relationship Id="rId49" Type="http://schemas.openxmlformats.org/officeDocument/2006/relationships/hyperlink" Target="https://www.sap.com/about/company/office-locations.html" TargetMode="External"/><Relationship Id="rId114" Type="http://schemas.openxmlformats.org/officeDocument/2006/relationships/hyperlink" Target="https://c9vt.co.uk/" TargetMode="External"/><Relationship Id="rId60" Type="http://schemas.openxmlformats.org/officeDocument/2006/relationships/hyperlink" Target="https://www.beamo.ai/contact" TargetMode="External"/><Relationship Id="rId81" Type="http://schemas.openxmlformats.org/officeDocument/2006/relationships/hyperlink" Target="https://www.ornl.gov/" TargetMode="External"/><Relationship Id="rId135" Type="http://schemas.openxmlformats.org/officeDocument/2006/relationships/hyperlink" Target="https://www.iesve.com/contact-us" TargetMode="External"/><Relationship Id="rId156" Type="http://schemas.openxmlformats.org/officeDocument/2006/relationships/hyperlink" Target="https://www.topconpositioning.com/company/about" TargetMode="External"/><Relationship Id="rId177" Type="http://schemas.openxmlformats.org/officeDocument/2006/relationships/hyperlink" Target="https://www.pointerra.com/" TargetMode="External"/><Relationship Id="rId198" Type="http://schemas.openxmlformats.org/officeDocument/2006/relationships/hyperlink" Target="mailto:enquiries-uk-europe@the-boundary.com" TargetMode="External"/><Relationship Id="rId202" Type="http://schemas.openxmlformats.org/officeDocument/2006/relationships/hyperlink" Target="https://www.linkedin.com/in/csanz/" TargetMode="External"/><Relationship Id="rId223" Type="http://schemas.openxmlformats.org/officeDocument/2006/relationships/hyperlink" Target="https://azure.microsoft.com/en-us/contact" TargetMode="External"/><Relationship Id="rId244" Type="http://schemas.openxmlformats.org/officeDocument/2006/relationships/hyperlink" Target="https://www.openspace.ai/contact/" TargetMode="External"/><Relationship Id="rId18" Type="http://schemas.openxmlformats.org/officeDocument/2006/relationships/hyperlink" Target="https://www.dnv.com/contact/media-contacts.html" TargetMode="External"/><Relationship Id="rId39" Type="http://schemas.openxmlformats.org/officeDocument/2006/relationships/hyperlink" Target="https://altair.com/contact-us" TargetMode="External"/><Relationship Id="rId265" Type="http://schemas.openxmlformats.org/officeDocument/2006/relationships/hyperlink" Target="mailto:shree.harsha@3ds.com" TargetMode="External"/><Relationship Id="rId50" Type="http://schemas.openxmlformats.org/officeDocument/2006/relationships/hyperlink" Target="https://asean.autodesk.com/" TargetMode="External"/><Relationship Id="rId104" Type="http://schemas.openxmlformats.org/officeDocument/2006/relationships/hyperlink" Target="https://alimsystems.com/" TargetMode="External"/><Relationship Id="rId125" Type="http://schemas.openxmlformats.org/officeDocument/2006/relationships/hyperlink" Target="https://faculty.ai/" TargetMode="External"/><Relationship Id="rId146" Type="http://schemas.openxmlformats.org/officeDocument/2006/relationships/hyperlink" Target="mailto:andy@lemaurey.co.uk" TargetMode="External"/><Relationship Id="rId167" Type="http://schemas.openxmlformats.org/officeDocument/2006/relationships/hyperlink" Target="https://www.linkedin.com/in/keshavsundaresh/" TargetMode="External"/><Relationship Id="rId188" Type="http://schemas.openxmlformats.org/officeDocument/2006/relationships/hyperlink" Target="https://www.linkedin.com/in/whittlejon/+61%207%203833%205794%20,%20+61%204%200108%208155" TargetMode="External"/><Relationship Id="rId71" Type="http://schemas.openxmlformats.org/officeDocument/2006/relationships/hyperlink" Target="https://www.asiainfo.com/en_us/ir_contactinfo.html" TargetMode="External"/><Relationship Id="rId92" Type="http://schemas.openxmlformats.org/officeDocument/2006/relationships/hyperlink" Target="https://www.palantir.com/" TargetMode="External"/><Relationship Id="rId213" Type="http://schemas.openxmlformats.org/officeDocument/2006/relationships/hyperlink" Target="https://www.linkedin.com/in/jean-yves-lauture-27b97314/" TargetMode="External"/><Relationship Id="rId234" Type="http://schemas.openxmlformats.org/officeDocument/2006/relationships/hyperlink" Target="https://www.gevernova.com/" TargetMode="External"/><Relationship Id="rId2" Type="http://schemas.openxmlformats.org/officeDocument/2006/relationships/hyperlink" Target="https://fathom.io/" TargetMode="External"/><Relationship Id="rId29" Type="http://schemas.openxmlformats.org/officeDocument/2006/relationships/hyperlink" Target="https://www.bentley.com/contact-us/" TargetMode="External"/><Relationship Id="rId255" Type="http://schemas.openxmlformats.org/officeDocument/2006/relationships/hyperlink" Target="https://www.sedaro.com/" TargetMode="External"/><Relationship Id="rId40" Type="http://schemas.openxmlformats.org/officeDocument/2006/relationships/hyperlink" Target="https://altair.com/" TargetMode="External"/><Relationship Id="rId115" Type="http://schemas.openxmlformats.org/officeDocument/2006/relationships/hyperlink" Target="https://cfms.org.uk/" TargetMode="External"/><Relationship Id="rId136" Type="http://schemas.openxmlformats.org/officeDocument/2006/relationships/hyperlink" Target="https://invicara.com/" TargetMode="External"/><Relationship Id="rId157" Type="http://schemas.openxmlformats.org/officeDocument/2006/relationships/hyperlink" Target="https://www.twinview.com/" TargetMode="External"/><Relationship Id="rId178" Type="http://schemas.openxmlformats.org/officeDocument/2006/relationships/hyperlink" Target="https://www.linkedin.com/in/dave-ritchie/" TargetMode="External"/><Relationship Id="rId61" Type="http://schemas.openxmlformats.org/officeDocument/2006/relationships/hyperlink" Target="https://e8ight.co.kr/en/" TargetMode="External"/><Relationship Id="rId82" Type="http://schemas.openxmlformats.org/officeDocument/2006/relationships/hyperlink" Target="https://www.ornl.gov/project/contact-us" TargetMode="External"/><Relationship Id="rId199" Type="http://schemas.openxmlformats.org/officeDocument/2006/relationships/hyperlink" Target="https://www.the-boundary.com/" TargetMode="External"/><Relationship Id="rId203" Type="http://schemas.openxmlformats.org/officeDocument/2006/relationships/hyperlink" Target="https://skycatch.com/" TargetMode="External"/><Relationship Id="rId19" Type="http://schemas.openxmlformats.org/officeDocument/2006/relationships/hyperlink" Target="https://www.cognite.com/en/" TargetMode="External"/><Relationship Id="rId224" Type="http://schemas.openxmlformats.org/officeDocument/2006/relationships/hyperlink" Target="https://azure.microsoft.com/en-us" TargetMode="External"/><Relationship Id="rId245" Type="http://schemas.openxmlformats.org/officeDocument/2006/relationships/hyperlink" Target="https://www.linkedin.com/in/jennifertoton/" TargetMode="External"/><Relationship Id="rId266" Type="http://schemas.openxmlformats.org/officeDocument/2006/relationships/hyperlink" Target="mailto:Gaurav.varma@bentley.comlinkedin.com/in/richard-irwin-24974216/linkedin.com/in/leona-hardin-13a995112/" TargetMode="External"/><Relationship Id="rId30" Type="http://schemas.openxmlformats.org/officeDocument/2006/relationships/hyperlink" Target="https://atlasindustries.com/" TargetMode="External"/><Relationship Id="rId105" Type="http://schemas.openxmlformats.org/officeDocument/2006/relationships/hyperlink" Target="https://alimsystems.com/contact-us/" TargetMode="External"/><Relationship Id="rId126" Type="http://schemas.openxmlformats.org/officeDocument/2006/relationships/hyperlink" Target="https://faculty.ai/contact-us/" TargetMode="External"/><Relationship Id="rId147" Type="http://schemas.openxmlformats.org/officeDocument/2006/relationships/hyperlink" Target="https://www.navvis.com/" TargetMode="External"/><Relationship Id="rId168" Type="http://schemas.openxmlformats.org/officeDocument/2006/relationships/hyperlink" Target="https://www.linkedin.com/in/ekasit-veerasarn-160aab59/" TargetMode="External"/><Relationship Id="rId51" Type="http://schemas.openxmlformats.org/officeDocument/2006/relationships/hyperlink" Target="https://asean.autodesk.com/support/contact-support" TargetMode="External"/><Relationship Id="rId72" Type="http://schemas.openxmlformats.org/officeDocument/2006/relationships/hyperlink" Target="https://www.uino.com/" TargetMode="External"/><Relationship Id="rId93" Type="http://schemas.openxmlformats.org/officeDocument/2006/relationships/hyperlink" Target="https://www.palantir.com/contact/" TargetMode="External"/><Relationship Id="rId189" Type="http://schemas.openxmlformats.org/officeDocument/2006/relationships/hyperlink" Target="https://www.linkedin.com/in/terence-lui-027632147/" TargetMode="External"/><Relationship Id="rId3" Type="http://schemas.openxmlformats.org/officeDocument/2006/relationships/hyperlink" Target="https://www.siemens.com/global/en.html" TargetMode="External"/><Relationship Id="rId214" Type="http://schemas.openxmlformats.org/officeDocument/2006/relationships/hyperlink" Target="https://eos-gnss.com/" TargetMode="External"/><Relationship Id="rId235" Type="http://schemas.openxmlformats.org/officeDocument/2006/relationships/hyperlink" Target="https://www.gevernova.com/contact" TargetMode="External"/><Relationship Id="rId256" Type="http://schemas.openxmlformats.org/officeDocument/2006/relationships/hyperlink" Target="https://cohesivegroup.com/" TargetMode="External"/><Relationship Id="rId116" Type="http://schemas.openxmlformats.org/officeDocument/2006/relationships/hyperlink" Target="https://cmclinnovations.com/" TargetMode="External"/><Relationship Id="rId137" Type="http://schemas.openxmlformats.org/officeDocument/2006/relationships/hyperlink" Target="https://www.iotics.com/" TargetMode="External"/><Relationship Id="rId158" Type="http://schemas.openxmlformats.org/officeDocument/2006/relationships/hyperlink" Target="https://polaronworldengine.com/" TargetMode="External"/><Relationship Id="rId20" Type="http://schemas.openxmlformats.org/officeDocument/2006/relationships/hyperlink" Target="https://www.cognite.com/contact" TargetMode="External"/><Relationship Id="rId41" Type="http://schemas.openxmlformats.org/officeDocument/2006/relationships/hyperlink" Target="https://www.arup.com/contact" TargetMode="External"/><Relationship Id="rId62" Type="http://schemas.openxmlformats.org/officeDocument/2006/relationships/hyperlink" Target="mailto:info@e8ight.co.kr" TargetMode="External"/><Relationship Id="rId83" Type="http://schemas.openxmlformats.org/officeDocument/2006/relationships/hyperlink" Target="https://www.giraffe.build/" TargetMode="External"/><Relationship Id="rId179" Type="http://schemas.openxmlformats.org/officeDocument/2006/relationships/hyperlink" Target="https://www.linkedin.com/in/vivek-mahajan-17b345b1/" TargetMode="External"/><Relationship Id="rId190" Type="http://schemas.openxmlformats.org/officeDocument/2006/relationships/hyperlink" Target="https://www.tis.com/contact/" TargetMode="External"/><Relationship Id="rId204" Type="http://schemas.openxmlformats.org/officeDocument/2006/relationships/hyperlink" Target="https://ocean-twin.eu/get-in-touch" TargetMode="External"/><Relationship Id="rId225" Type="http://schemas.openxmlformats.org/officeDocument/2006/relationships/hyperlink" Target="https://www.hitachi.com/contact/index.html" TargetMode="External"/><Relationship Id="rId246" Type="http://schemas.openxmlformats.org/officeDocument/2006/relationships/hyperlink" Target="https://www.kci.com/contact/" TargetMode="External"/><Relationship Id="rId106" Type="http://schemas.openxmlformats.org/officeDocument/2006/relationships/hyperlink" Target="https://amberggroup.com/our-expertise/amberg-digital-innovation-team" TargetMode="External"/><Relationship Id="rId127" Type="http://schemas.openxmlformats.org/officeDocument/2006/relationships/hyperlink" Target="https://www.faro.com/" TargetMode="External"/><Relationship Id="rId10" Type="http://schemas.openxmlformats.org/officeDocument/2006/relationships/hyperlink" Target="https://imerza.com/" TargetMode="External"/><Relationship Id="rId31" Type="http://schemas.openxmlformats.org/officeDocument/2006/relationships/hyperlink" Target="https://www.ansys.com/contact-us" TargetMode="External"/><Relationship Id="rId52" Type="http://schemas.openxmlformats.org/officeDocument/2006/relationships/hyperlink" Target="https://3drepo.com/" TargetMode="External"/><Relationship Id="rId73" Type="http://schemas.openxmlformats.org/officeDocument/2006/relationships/hyperlink" Target="https://www.uino.com/about/contact.html" TargetMode="External"/><Relationship Id="rId94" Type="http://schemas.openxmlformats.org/officeDocument/2006/relationships/hyperlink" Target="https://www.almaviva.it/en_GB" TargetMode="External"/><Relationship Id="rId148" Type="http://schemas.openxmlformats.org/officeDocument/2006/relationships/hyperlink" Target="https://www.navvis.com/company/contact" TargetMode="External"/><Relationship Id="rId169" Type="http://schemas.openxmlformats.org/officeDocument/2006/relationships/hyperlink" Target="https://www.linkedin.com/in/jasonkasper/" TargetMode="External"/><Relationship Id="rId4" Type="http://schemas.openxmlformats.org/officeDocument/2006/relationships/hyperlink" Target="https://www.siemens.com/global/en/general/contact.html" TargetMode="External"/><Relationship Id="rId180" Type="http://schemas.openxmlformats.org/officeDocument/2006/relationships/hyperlink" Target="https://www.linkedin.com/in/mayleng/" TargetMode="External"/><Relationship Id="rId215" Type="http://schemas.openxmlformats.org/officeDocument/2006/relationships/hyperlink" Target="https://eos-gnss.com/contact" TargetMode="External"/><Relationship Id="rId236" Type="http://schemas.openxmlformats.org/officeDocument/2006/relationships/hyperlink" Target="https://www.linkedin.com/in/bernard-cubizolles/" TargetMode="External"/><Relationship Id="rId257" Type="http://schemas.openxmlformats.org/officeDocument/2006/relationships/hyperlink" Target="https://www.csiro.au/" TargetMode="External"/><Relationship Id="rId42" Type="http://schemas.openxmlformats.org/officeDocument/2006/relationships/hyperlink" Target="https://unity.com/solutions/digital-twins" TargetMode="External"/><Relationship Id="rId84" Type="http://schemas.openxmlformats.org/officeDocument/2006/relationships/hyperlink" Target="https://www.giraffe.build/contact-us" TargetMode="External"/><Relationship Id="rId138" Type="http://schemas.openxmlformats.org/officeDocument/2006/relationships/hyperlink" Target="https://www.iotics.com/contact" TargetMode="External"/><Relationship Id="rId191" Type="http://schemas.openxmlformats.org/officeDocument/2006/relationships/hyperlink" Target="https://www.linkedin.com/in/jondfreeman?lipi=urn%3Ali%3Apage%3Ad_flagship3_profile_view_base_contact_details%3BdoZxNcufQfWPKZrjf51JBQ%3D%3D" TargetMode="External"/><Relationship Id="rId205" Type="http://schemas.openxmlformats.org/officeDocument/2006/relationships/hyperlink" Target="https://ocean-twin.eu/" TargetMode="External"/><Relationship Id="rId247" Type="http://schemas.openxmlformats.org/officeDocument/2006/relationships/hyperlink" Target="https://www.kc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0394-6157-440F-88AC-3462B479B4D2}">
  <sheetPr codeName="Sheet13">
    <tabColor theme="3"/>
  </sheetPr>
  <dimension ref="A2:T40"/>
  <sheetViews>
    <sheetView showGridLines="0" workbookViewId="0">
      <selection activeCell="B2" sqref="B2"/>
    </sheetView>
  </sheetViews>
  <sheetFormatPr defaultColWidth="8.796875" defaultRowHeight="15.6" x14ac:dyDescent="0.3"/>
  <cols>
    <col min="1" max="1" width="2.5" customWidth="1"/>
    <col min="2" max="2" width="9"/>
    <col min="3" max="3" width="12.3984375" customWidth="1"/>
    <col min="4" max="19" width="9"/>
    <col min="20" max="20" width="2.796875" customWidth="1"/>
    <col min="21" max="16384" width="8.796875" style="36"/>
  </cols>
  <sheetData>
    <row r="2" spans="2:19" x14ac:dyDescent="0.3">
      <c r="B2" s="29"/>
      <c r="C2" s="29"/>
      <c r="D2" s="29"/>
      <c r="E2" s="29"/>
      <c r="F2" s="29"/>
      <c r="G2" s="29"/>
      <c r="H2" s="29"/>
      <c r="I2" s="29"/>
      <c r="J2" s="29"/>
      <c r="K2" s="29"/>
      <c r="L2" s="29"/>
      <c r="M2" s="29"/>
      <c r="N2" s="29"/>
      <c r="O2" s="29"/>
      <c r="P2" s="29"/>
      <c r="Q2" s="29"/>
      <c r="R2" s="29"/>
      <c r="S2" s="29"/>
    </row>
    <row r="3" spans="2:19" x14ac:dyDescent="0.3">
      <c r="B3" s="29"/>
      <c r="C3" s="161" t="s">
        <v>1007</v>
      </c>
      <c r="D3" s="162"/>
      <c r="E3" s="162"/>
      <c r="F3" s="162"/>
      <c r="G3" s="162"/>
      <c r="H3" s="162"/>
      <c r="I3" s="162"/>
      <c r="J3" s="162"/>
      <c r="K3" s="162"/>
      <c r="L3" s="162"/>
      <c r="M3" s="162"/>
      <c r="N3" s="162"/>
      <c r="O3" s="162"/>
      <c r="P3" s="162"/>
      <c r="Q3" s="162"/>
      <c r="R3" s="162"/>
      <c r="S3" s="162"/>
    </row>
    <row r="4" spans="2:19" x14ac:dyDescent="0.3">
      <c r="B4" s="29"/>
      <c r="C4" s="162"/>
      <c r="D4" s="162"/>
      <c r="E4" s="162"/>
      <c r="F4" s="162"/>
      <c r="G4" s="162"/>
      <c r="H4" s="162"/>
      <c r="I4" s="162"/>
      <c r="J4" s="162"/>
      <c r="K4" s="162"/>
      <c r="L4" s="162"/>
      <c r="M4" s="162"/>
      <c r="N4" s="162"/>
      <c r="O4" s="162"/>
      <c r="P4" s="162"/>
      <c r="Q4" s="162"/>
      <c r="R4" s="162"/>
      <c r="S4" s="162"/>
    </row>
    <row r="5" spans="2:19" x14ac:dyDescent="0.3">
      <c r="B5" s="29"/>
      <c r="C5" s="29"/>
      <c r="D5" s="29"/>
      <c r="E5" s="29"/>
      <c r="F5" s="29"/>
      <c r="G5" s="29"/>
      <c r="H5" s="29"/>
      <c r="I5" s="29"/>
      <c r="J5" s="29"/>
      <c r="K5" s="29"/>
      <c r="L5" s="29"/>
      <c r="M5" s="29"/>
      <c r="N5" s="29"/>
      <c r="O5" s="29"/>
      <c r="P5" s="29"/>
      <c r="Q5" s="29"/>
      <c r="R5" s="29"/>
      <c r="S5" s="29"/>
    </row>
    <row r="6" spans="2:19" x14ac:dyDescent="0.3">
      <c r="B6" s="30"/>
      <c r="C6" s="30"/>
      <c r="D6" s="30"/>
      <c r="E6" s="30"/>
      <c r="F6" s="30"/>
      <c r="G6" s="30"/>
      <c r="H6" s="30"/>
      <c r="I6" s="30"/>
      <c r="J6" s="30"/>
      <c r="K6" s="30"/>
      <c r="L6" s="30"/>
      <c r="M6" s="30"/>
      <c r="N6" s="30"/>
      <c r="O6" s="30"/>
      <c r="P6" s="30"/>
      <c r="Q6" s="30"/>
      <c r="R6" s="30"/>
      <c r="S6" s="30"/>
    </row>
    <row r="7" spans="2:19" x14ac:dyDescent="0.3">
      <c r="B7" s="31"/>
      <c r="C7" s="31"/>
      <c r="D7" s="31"/>
      <c r="E7" s="31"/>
      <c r="F7" s="31"/>
      <c r="G7" s="31"/>
      <c r="H7" s="31"/>
      <c r="I7" s="31"/>
      <c r="J7" s="31"/>
      <c r="K7" s="31"/>
      <c r="L7" s="31"/>
      <c r="M7" s="31"/>
      <c r="N7" s="31"/>
      <c r="O7" s="31"/>
      <c r="P7" s="31"/>
      <c r="Q7" s="31"/>
      <c r="R7" s="31"/>
      <c r="S7" s="31"/>
    </row>
    <row r="8" spans="2:19" x14ac:dyDescent="0.3">
      <c r="B8" s="31"/>
      <c r="C8" s="32" t="s">
        <v>912</v>
      </c>
      <c r="D8" s="163" t="s">
        <v>1177</v>
      </c>
      <c r="E8" s="163"/>
      <c r="F8" s="31"/>
      <c r="G8" s="31"/>
      <c r="H8" s="31"/>
      <c r="I8" s="31"/>
      <c r="J8" s="31"/>
      <c r="K8" s="31"/>
      <c r="L8" s="31"/>
      <c r="M8" s="31"/>
      <c r="N8" s="31"/>
      <c r="O8" s="31"/>
      <c r="P8" s="31"/>
      <c r="Q8" s="31"/>
      <c r="R8" s="31"/>
      <c r="S8" s="31"/>
    </row>
    <row r="9" spans="2:19" x14ac:dyDescent="0.3">
      <c r="B9" s="31"/>
      <c r="C9" s="33"/>
      <c r="D9" s="31"/>
      <c r="E9" s="31"/>
      <c r="F9" s="31"/>
      <c r="G9" s="31"/>
      <c r="H9" s="31"/>
      <c r="I9" s="31"/>
      <c r="J9" s="31"/>
      <c r="K9" s="31"/>
      <c r="L9" s="31"/>
      <c r="M9" s="31"/>
      <c r="N9" s="31"/>
      <c r="O9" s="31"/>
      <c r="P9" s="31"/>
      <c r="Q9" s="31"/>
      <c r="R9" s="31"/>
      <c r="S9" s="31"/>
    </row>
    <row r="10" spans="2:19" x14ac:dyDescent="0.3">
      <c r="B10" s="31"/>
      <c r="C10" s="32" t="s">
        <v>913</v>
      </c>
      <c r="D10" s="164" t="s">
        <v>1009</v>
      </c>
      <c r="E10" s="164"/>
      <c r="F10" s="164"/>
      <c r="G10" s="164"/>
      <c r="H10" s="164"/>
      <c r="I10" s="164"/>
      <c r="J10" s="164"/>
      <c r="K10" s="164"/>
      <c r="L10" s="164"/>
      <c r="M10" s="164"/>
      <c r="N10" s="164"/>
      <c r="O10" s="164"/>
      <c r="P10" s="164"/>
      <c r="Q10" s="164"/>
      <c r="R10" s="164"/>
      <c r="S10" s="34"/>
    </row>
    <row r="11" spans="2:19" x14ac:dyDescent="0.3">
      <c r="B11" s="31"/>
      <c r="C11" s="32"/>
      <c r="D11" s="164"/>
      <c r="E11" s="164"/>
      <c r="F11" s="164"/>
      <c r="G11" s="164"/>
      <c r="H11" s="164"/>
      <c r="I11" s="164"/>
      <c r="J11" s="164"/>
      <c r="K11" s="164"/>
      <c r="L11" s="164"/>
      <c r="M11" s="164"/>
      <c r="N11" s="164"/>
      <c r="O11" s="164"/>
      <c r="P11" s="164"/>
      <c r="Q11" s="164"/>
      <c r="R11" s="164"/>
      <c r="S11" s="34"/>
    </row>
    <row r="12" spans="2:19" x14ac:dyDescent="0.3">
      <c r="B12" s="31"/>
      <c r="C12" s="32"/>
      <c r="D12" s="164"/>
      <c r="E12" s="164"/>
      <c r="F12" s="164"/>
      <c r="G12" s="164"/>
      <c r="H12" s="164"/>
      <c r="I12" s="164"/>
      <c r="J12" s="164"/>
      <c r="K12" s="164"/>
      <c r="L12" s="164"/>
      <c r="M12" s="164"/>
      <c r="N12" s="164"/>
      <c r="O12" s="164"/>
      <c r="P12" s="164"/>
      <c r="Q12" s="164"/>
      <c r="R12" s="164"/>
      <c r="S12" s="34"/>
    </row>
    <row r="13" spans="2:19" x14ac:dyDescent="0.3">
      <c r="B13" s="31"/>
      <c r="C13" s="32"/>
      <c r="D13" s="164"/>
      <c r="E13" s="164"/>
      <c r="F13" s="164"/>
      <c r="G13" s="164"/>
      <c r="H13" s="164"/>
      <c r="I13" s="164"/>
      <c r="J13" s="164"/>
      <c r="K13" s="164"/>
      <c r="L13" s="164"/>
      <c r="M13" s="164"/>
      <c r="N13" s="164"/>
      <c r="O13" s="164"/>
      <c r="P13" s="164"/>
      <c r="Q13" s="164"/>
      <c r="R13" s="164"/>
      <c r="S13" s="34"/>
    </row>
    <row r="14" spans="2:19" x14ac:dyDescent="0.3">
      <c r="B14" s="31"/>
      <c r="C14" s="32"/>
      <c r="D14" s="164"/>
      <c r="E14" s="164"/>
      <c r="F14" s="164"/>
      <c r="G14" s="164"/>
      <c r="H14" s="164"/>
      <c r="I14" s="164"/>
      <c r="J14" s="164"/>
      <c r="K14" s="164"/>
      <c r="L14" s="164"/>
      <c r="M14" s="164"/>
      <c r="N14" s="164"/>
      <c r="O14" s="164"/>
      <c r="P14" s="164"/>
      <c r="Q14" s="164"/>
      <c r="R14" s="164"/>
      <c r="S14" s="34"/>
    </row>
    <row r="15" spans="2:19" x14ac:dyDescent="0.3">
      <c r="B15" s="31"/>
      <c r="C15" s="33"/>
      <c r="D15" s="31"/>
      <c r="E15" s="31"/>
      <c r="F15" s="31"/>
      <c r="G15" s="31"/>
      <c r="H15" s="31"/>
      <c r="I15" s="31"/>
      <c r="J15" s="31"/>
      <c r="K15" s="31"/>
      <c r="L15" s="31"/>
      <c r="M15" s="31"/>
      <c r="N15" s="31"/>
      <c r="O15" s="31"/>
      <c r="P15" s="31"/>
      <c r="Q15" s="31"/>
      <c r="R15" s="31"/>
      <c r="S15" s="31"/>
    </row>
    <row r="16" spans="2:19" ht="15.6" customHeight="1" x14ac:dyDescent="0.3">
      <c r="B16" s="31"/>
      <c r="C16" s="32" t="s">
        <v>914</v>
      </c>
      <c r="D16" s="164" t="s">
        <v>1008</v>
      </c>
      <c r="E16" s="164"/>
      <c r="F16" s="164"/>
      <c r="G16" s="164"/>
      <c r="H16" s="164"/>
      <c r="I16" s="164"/>
      <c r="J16" s="164"/>
      <c r="K16" s="164"/>
      <c r="L16" s="164"/>
      <c r="M16" s="164"/>
      <c r="N16" s="164"/>
      <c r="O16" s="164"/>
      <c r="P16" s="164"/>
      <c r="Q16" s="164"/>
      <c r="R16" s="164"/>
      <c r="S16" s="34"/>
    </row>
    <row r="17" spans="2:19" x14ac:dyDescent="0.3">
      <c r="B17" s="31"/>
      <c r="C17" s="32"/>
      <c r="D17" s="164"/>
      <c r="E17" s="164"/>
      <c r="F17" s="164"/>
      <c r="G17" s="164"/>
      <c r="H17" s="164"/>
      <c r="I17" s="164"/>
      <c r="J17" s="164"/>
      <c r="K17" s="164"/>
      <c r="L17" s="164"/>
      <c r="M17" s="164"/>
      <c r="N17" s="164"/>
      <c r="O17" s="164"/>
      <c r="P17" s="164"/>
      <c r="Q17" s="164"/>
      <c r="R17" s="164"/>
      <c r="S17" s="34"/>
    </row>
    <row r="18" spans="2:19" x14ac:dyDescent="0.3">
      <c r="B18" s="31"/>
      <c r="C18" s="32"/>
      <c r="D18" s="164"/>
      <c r="E18" s="164"/>
      <c r="F18" s="164"/>
      <c r="G18" s="164"/>
      <c r="H18" s="164"/>
      <c r="I18" s="164"/>
      <c r="J18" s="164"/>
      <c r="K18" s="164"/>
      <c r="L18" s="164"/>
      <c r="M18" s="164"/>
      <c r="N18" s="164"/>
      <c r="O18" s="164"/>
      <c r="P18" s="164"/>
      <c r="Q18" s="164"/>
      <c r="R18" s="164"/>
      <c r="S18" s="34"/>
    </row>
    <row r="19" spans="2:19" x14ac:dyDescent="0.3">
      <c r="B19" s="31"/>
      <c r="C19" s="32"/>
      <c r="D19" s="164"/>
      <c r="E19" s="164"/>
      <c r="F19" s="164"/>
      <c r="G19" s="164"/>
      <c r="H19" s="164"/>
      <c r="I19" s="164"/>
      <c r="J19" s="164"/>
      <c r="K19" s="164"/>
      <c r="L19" s="164"/>
      <c r="M19" s="164"/>
      <c r="N19" s="164"/>
      <c r="O19" s="164"/>
      <c r="P19" s="164"/>
      <c r="Q19" s="164"/>
      <c r="R19" s="164"/>
      <c r="S19" s="34"/>
    </row>
    <row r="20" spans="2:19" x14ac:dyDescent="0.3">
      <c r="B20" s="31"/>
      <c r="C20" s="32"/>
      <c r="D20" s="164"/>
      <c r="E20" s="164"/>
      <c r="F20" s="164"/>
      <c r="G20" s="164"/>
      <c r="H20" s="164"/>
      <c r="I20" s="164"/>
      <c r="J20" s="164"/>
      <c r="K20" s="164"/>
      <c r="L20" s="164"/>
      <c r="M20" s="164"/>
      <c r="N20" s="164"/>
      <c r="O20" s="164"/>
      <c r="P20" s="164"/>
      <c r="Q20" s="164"/>
      <c r="R20" s="164"/>
      <c r="S20" s="34"/>
    </row>
    <row r="21" spans="2:19" x14ac:dyDescent="0.3">
      <c r="B21" s="31"/>
      <c r="C21" s="32"/>
      <c r="D21" s="164"/>
      <c r="E21" s="164"/>
      <c r="F21" s="164"/>
      <c r="G21" s="164"/>
      <c r="H21" s="164"/>
      <c r="I21" s="164"/>
      <c r="J21" s="164"/>
      <c r="K21" s="164"/>
      <c r="L21" s="164"/>
      <c r="M21" s="164"/>
      <c r="N21" s="164"/>
      <c r="O21" s="164"/>
      <c r="P21" s="164"/>
      <c r="Q21" s="164"/>
      <c r="R21" s="164"/>
      <c r="S21" s="34"/>
    </row>
    <row r="22" spans="2:19" x14ac:dyDescent="0.3">
      <c r="B22" s="31"/>
      <c r="C22" s="32"/>
      <c r="D22" s="164"/>
      <c r="E22" s="164"/>
      <c r="F22" s="164"/>
      <c r="G22" s="164"/>
      <c r="H22" s="164"/>
      <c r="I22" s="164"/>
      <c r="J22" s="164"/>
      <c r="K22" s="164"/>
      <c r="L22" s="164"/>
      <c r="M22" s="164"/>
      <c r="N22" s="164"/>
      <c r="O22" s="164"/>
      <c r="P22" s="164"/>
      <c r="Q22" s="164"/>
      <c r="R22" s="164"/>
      <c r="S22" s="34"/>
    </row>
    <row r="23" spans="2:19" x14ac:dyDescent="0.3">
      <c r="B23" s="31"/>
      <c r="C23" s="32"/>
      <c r="D23" s="164"/>
      <c r="E23" s="164"/>
      <c r="F23" s="164"/>
      <c r="G23" s="164"/>
      <c r="H23" s="164"/>
      <c r="I23" s="164"/>
      <c r="J23" s="164"/>
      <c r="K23" s="164"/>
      <c r="L23" s="164"/>
      <c r="M23" s="164"/>
      <c r="N23" s="164"/>
      <c r="O23" s="164"/>
      <c r="P23" s="164"/>
      <c r="Q23" s="164"/>
      <c r="R23" s="164"/>
      <c r="S23" s="34"/>
    </row>
    <row r="24" spans="2:19" x14ac:dyDescent="0.3">
      <c r="B24" s="31"/>
      <c r="C24" s="32"/>
      <c r="D24" s="164"/>
      <c r="E24" s="164"/>
      <c r="F24" s="164"/>
      <c r="G24" s="164"/>
      <c r="H24" s="164"/>
      <c r="I24" s="164"/>
      <c r="J24" s="164"/>
      <c r="K24" s="164"/>
      <c r="L24" s="164"/>
      <c r="M24" s="164"/>
      <c r="N24" s="164"/>
      <c r="O24" s="164"/>
      <c r="P24" s="164"/>
      <c r="Q24" s="164"/>
      <c r="R24" s="164"/>
      <c r="S24" s="34"/>
    </row>
    <row r="25" spans="2:19" x14ac:dyDescent="0.3">
      <c r="B25" s="31"/>
      <c r="C25" s="32"/>
      <c r="D25" s="164"/>
      <c r="E25" s="164"/>
      <c r="F25" s="164"/>
      <c r="G25" s="164"/>
      <c r="H25" s="164"/>
      <c r="I25" s="164"/>
      <c r="J25" s="164"/>
      <c r="K25" s="164"/>
      <c r="L25" s="164"/>
      <c r="M25" s="164"/>
      <c r="N25" s="164"/>
      <c r="O25" s="164"/>
      <c r="P25" s="164"/>
      <c r="Q25" s="164"/>
      <c r="R25" s="164"/>
      <c r="S25" s="34"/>
    </row>
    <row r="26" spans="2:19" ht="27" customHeight="1" x14ac:dyDescent="0.3">
      <c r="B26" s="31"/>
      <c r="C26" s="32"/>
      <c r="D26" s="164"/>
      <c r="E26" s="164"/>
      <c r="F26" s="164"/>
      <c r="G26" s="164"/>
      <c r="H26" s="164"/>
      <c r="I26" s="164"/>
      <c r="J26" s="164"/>
      <c r="K26" s="164"/>
      <c r="L26" s="164"/>
      <c r="M26" s="164"/>
      <c r="N26" s="164"/>
      <c r="O26" s="164"/>
      <c r="P26" s="164"/>
      <c r="Q26" s="164"/>
      <c r="R26" s="164"/>
      <c r="S26" s="34"/>
    </row>
    <row r="27" spans="2:19" x14ac:dyDescent="0.3">
      <c r="B27" s="31"/>
      <c r="C27" s="32" t="s">
        <v>916</v>
      </c>
      <c r="D27" s="165" t="s">
        <v>1175</v>
      </c>
      <c r="E27" s="166"/>
      <c r="F27" s="166"/>
      <c r="G27" s="166"/>
      <c r="H27" s="166"/>
      <c r="I27" s="166"/>
      <c r="J27" s="166"/>
      <c r="K27" s="166"/>
      <c r="L27" s="166"/>
      <c r="M27" s="166"/>
      <c r="N27" s="166"/>
      <c r="O27" s="166"/>
      <c r="P27" s="166"/>
      <c r="Q27" s="166"/>
      <c r="R27" s="166"/>
      <c r="S27" s="34"/>
    </row>
    <row r="28" spans="2:19" x14ac:dyDescent="0.3">
      <c r="B28" s="31"/>
      <c r="C28" s="32"/>
      <c r="D28" s="166"/>
      <c r="E28" s="166"/>
      <c r="F28" s="166"/>
      <c r="G28" s="166"/>
      <c r="H28" s="166"/>
      <c r="I28" s="166"/>
      <c r="J28" s="166"/>
      <c r="K28" s="166"/>
      <c r="L28" s="166"/>
      <c r="M28" s="166"/>
      <c r="N28" s="166"/>
      <c r="O28" s="166"/>
      <c r="P28" s="166"/>
      <c r="Q28" s="166"/>
      <c r="R28" s="166"/>
      <c r="S28" s="34"/>
    </row>
    <row r="29" spans="2:19" x14ac:dyDescent="0.3">
      <c r="B29" s="31"/>
      <c r="C29" s="32"/>
      <c r="D29" s="166"/>
      <c r="E29" s="166"/>
      <c r="F29" s="166"/>
      <c r="G29" s="166"/>
      <c r="H29" s="166"/>
      <c r="I29" s="166"/>
      <c r="J29" s="166"/>
      <c r="K29" s="166"/>
      <c r="L29" s="166"/>
      <c r="M29" s="166"/>
      <c r="N29" s="166"/>
      <c r="O29" s="166"/>
      <c r="P29" s="166"/>
      <c r="Q29" s="166"/>
      <c r="R29" s="166"/>
      <c r="S29" s="34"/>
    </row>
    <row r="30" spans="2:19" x14ac:dyDescent="0.3">
      <c r="B30" s="31"/>
      <c r="C30" s="32"/>
      <c r="D30" s="166"/>
      <c r="E30" s="166"/>
      <c r="F30" s="166"/>
      <c r="G30" s="166"/>
      <c r="H30" s="166"/>
      <c r="I30" s="166"/>
      <c r="J30" s="166"/>
      <c r="K30" s="166"/>
      <c r="L30" s="166"/>
      <c r="M30" s="166"/>
      <c r="N30" s="166"/>
      <c r="O30" s="166"/>
      <c r="P30" s="166"/>
      <c r="Q30" s="166"/>
      <c r="R30" s="166"/>
      <c r="S30" s="34"/>
    </row>
    <row r="31" spans="2:19" x14ac:dyDescent="0.3">
      <c r="B31" s="31"/>
      <c r="C31" s="32"/>
      <c r="D31" s="166"/>
      <c r="E31" s="166"/>
      <c r="F31" s="166"/>
      <c r="G31" s="166"/>
      <c r="H31" s="166"/>
      <c r="I31" s="166"/>
      <c r="J31" s="166"/>
      <c r="K31" s="166"/>
      <c r="L31" s="166"/>
      <c r="M31" s="166"/>
      <c r="N31" s="166"/>
      <c r="O31" s="166"/>
      <c r="P31" s="166"/>
      <c r="Q31" s="166"/>
      <c r="R31" s="166"/>
      <c r="S31" s="34"/>
    </row>
    <row r="32" spans="2:19" x14ac:dyDescent="0.3">
      <c r="B32" s="31"/>
      <c r="C32" s="32"/>
      <c r="D32" s="166"/>
      <c r="E32" s="166"/>
      <c r="F32" s="166"/>
      <c r="G32" s="166"/>
      <c r="H32" s="166"/>
      <c r="I32" s="166"/>
      <c r="J32" s="166"/>
      <c r="K32" s="166"/>
      <c r="L32" s="166"/>
      <c r="M32" s="166"/>
      <c r="N32" s="166"/>
      <c r="O32" s="166"/>
      <c r="P32" s="166"/>
      <c r="Q32" s="166"/>
      <c r="R32" s="166"/>
      <c r="S32" s="34"/>
    </row>
    <row r="33" spans="2:19" x14ac:dyDescent="0.3">
      <c r="B33" s="31"/>
      <c r="C33" s="32"/>
      <c r="D33" s="35"/>
      <c r="E33" s="35"/>
      <c r="F33" s="35"/>
      <c r="G33" s="35"/>
      <c r="H33" s="35"/>
      <c r="I33" s="35"/>
      <c r="J33" s="35"/>
      <c r="K33" s="35"/>
      <c r="L33" s="35"/>
      <c r="M33" s="35"/>
      <c r="N33" s="35"/>
      <c r="O33" s="35"/>
      <c r="P33" s="35"/>
      <c r="Q33" s="35"/>
      <c r="R33" s="35"/>
      <c r="S33" s="35"/>
    </row>
    <row r="34" spans="2:19" x14ac:dyDescent="0.3">
      <c r="B34" s="31"/>
      <c r="C34" s="32" t="s">
        <v>915</v>
      </c>
      <c r="D34" s="164" t="s">
        <v>1176</v>
      </c>
      <c r="E34" s="164"/>
      <c r="F34" s="164"/>
      <c r="G34" s="164"/>
      <c r="H34" s="164"/>
      <c r="I34" s="164"/>
      <c r="J34" s="164"/>
      <c r="K34" s="164"/>
      <c r="L34" s="164"/>
      <c r="M34" s="164"/>
      <c r="N34" s="164"/>
      <c r="O34" s="164"/>
      <c r="P34" s="164"/>
      <c r="Q34" s="164"/>
      <c r="R34" s="164"/>
      <c r="S34" s="34"/>
    </row>
    <row r="35" spans="2:19" x14ac:dyDescent="0.3">
      <c r="B35" s="31"/>
      <c r="C35" s="33"/>
      <c r="D35" s="164"/>
      <c r="E35" s="164"/>
      <c r="F35" s="164"/>
      <c r="G35" s="164"/>
      <c r="H35" s="164"/>
      <c r="I35" s="164"/>
      <c r="J35" s="164"/>
      <c r="K35" s="164"/>
      <c r="L35" s="164"/>
      <c r="M35" s="164"/>
      <c r="N35" s="164"/>
      <c r="O35" s="164"/>
      <c r="P35" s="164"/>
      <c r="Q35" s="164"/>
      <c r="R35" s="164"/>
      <c r="S35" s="34"/>
    </row>
    <row r="36" spans="2:19" x14ac:dyDescent="0.3">
      <c r="B36" s="31"/>
      <c r="C36" s="31"/>
      <c r="D36" s="164"/>
      <c r="E36" s="164"/>
      <c r="F36" s="164"/>
      <c r="G36" s="164"/>
      <c r="H36" s="164"/>
      <c r="I36" s="164"/>
      <c r="J36" s="164"/>
      <c r="K36" s="164"/>
      <c r="L36" s="164"/>
      <c r="M36" s="164"/>
      <c r="N36" s="164"/>
      <c r="O36" s="164"/>
      <c r="P36" s="164"/>
      <c r="Q36" s="164"/>
      <c r="R36" s="164"/>
      <c r="S36" s="34"/>
    </row>
    <row r="37" spans="2:19" x14ac:dyDescent="0.3">
      <c r="B37" s="31"/>
      <c r="C37" s="31"/>
      <c r="D37" s="164"/>
      <c r="E37" s="164"/>
      <c r="F37" s="164"/>
      <c r="G37" s="164"/>
      <c r="H37" s="164"/>
      <c r="I37" s="164"/>
      <c r="J37" s="164"/>
      <c r="K37" s="164"/>
      <c r="L37" s="164"/>
      <c r="M37" s="164"/>
      <c r="N37" s="164"/>
      <c r="O37" s="164"/>
      <c r="P37" s="164"/>
      <c r="Q37" s="164"/>
      <c r="R37" s="164"/>
      <c r="S37" s="34"/>
    </row>
    <row r="38" spans="2:19" x14ac:dyDescent="0.3">
      <c r="B38" s="31"/>
      <c r="C38" s="31"/>
      <c r="D38" s="164"/>
      <c r="E38" s="164"/>
      <c r="F38" s="164"/>
      <c r="G38" s="164"/>
      <c r="H38" s="164"/>
      <c r="I38" s="164"/>
      <c r="J38" s="164"/>
      <c r="K38" s="164"/>
      <c r="L38" s="164"/>
      <c r="M38" s="164"/>
      <c r="N38" s="164"/>
      <c r="O38" s="164"/>
      <c r="P38" s="164"/>
      <c r="Q38" s="164"/>
      <c r="R38" s="164"/>
      <c r="S38" s="34"/>
    </row>
    <row r="39" spans="2:19" x14ac:dyDescent="0.3">
      <c r="B39" s="31"/>
      <c r="C39" s="31"/>
      <c r="D39" s="164"/>
      <c r="E39" s="164"/>
      <c r="F39" s="164"/>
      <c r="G39" s="164"/>
      <c r="H39" s="164"/>
      <c r="I39" s="164"/>
      <c r="J39" s="164"/>
      <c r="K39" s="164"/>
      <c r="L39" s="164"/>
      <c r="M39" s="164"/>
      <c r="N39" s="164"/>
      <c r="O39" s="164"/>
      <c r="P39" s="164"/>
      <c r="Q39" s="164"/>
      <c r="R39" s="164"/>
      <c r="S39" s="34"/>
    </row>
    <row r="40" spans="2:19" x14ac:dyDescent="0.3">
      <c r="B40" s="31"/>
      <c r="C40" s="31"/>
      <c r="D40" s="31"/>
      <c r="E40" s="31"/>
      <c r="F40" s="31"/>
      <c r="G40" s="31"/>
      <c r="H40" s="31"/>
      <c r="I40" s="31"/>
      <c r="J40" s="31"/>
      <c r="K40" s="31"/>
      <c r="L40" s="31"/>
      <c r="M40" s="31"/>
      <c r="N40" s="31"/>
      <c r="O40" s="31"/>
      <c r="P40" s="31"/>
      <c r="Q40" s="31"/>
      <c r="R40" s="31"/>
      <c r="S40" s="31"/>
    </row>
  </sheetData>
  <sheetProtection algorithmName="SHA-512" hashValue="dcd4Vi2ro4ddn9n3gNQDInRzsHSOyPmNySRKTPxfr/JdWp+3QxK20dZrapMRNsiPbccrSSPZlTkYw60mQGgNvg==" saltValue="MwT1uVIg/MKkxeeUsmEJ6Q==" spinCount="100000" sheet="1" objects="1" scenarios="1"/>
  <mergeCells count="6">
    <mergeCell ref="C3:S4"/>
    <mergeCell ref="D8:E8"/>
    <mergeCell ref="D10:R14"/>
    <mergeCell ref="D16:R26"/>
    <mergeCell ref="D34:R39"/>
    <mergeCell ref="D27:R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ABAC-7A6E-4835-99AF-95BEDE1DC996}">
  <sheetPr>
    <tabColor theme="8"/>
  </sheetPr>
  <dimension ref="A1:BD289"/>
  <sheetViews>
    <sheetView showGridLines="0" tabSelected="1" zoomScale="70" zoomScaleNormal="70" workbookViewId="0">
      <pane xSplit="5" ySplit="7" topLeftCell="F8" activePane="bottomRight" state="frozen"/>
      <selection pane="topRight" activeCell="F1" sqref="F1"/>
      <selection pane="bottomLeft" activeCell="A7" sqref="A7"/>
      <selection pane="bottomRight" activeCell="B5" sqref="B5"/>
    </sheetView>
  </sheetViews>
  <sheetFormatPr defaultColWidth="10.69921875" defaultRowHeight="14.4" outlineLevelCol="2" x14ac:dyDescent="0.3"/>
  <cols>
    <col min="1" max="1" width="6.296875" style="61" customWidth="1"/>
    <col min="2" max="2" width="5.69921875" style="62" customWidth="1"/>
    <col min="3" max="3" width="38.296875" style="63" customWidth="1"/>
    <col min="4" max="4" width="19.5" style="57" customWidth="1"/>
    <col min="5" max="5" width="46.69921875" style="57" customWidth="1"/>
    <col min="6" max="6" width="17.5" style="57" customWidth="1"/>
    <col min="7" max="7" width="18.296875" style="57" customWidth="1"/>
    <col min="8" max="8" width="14.3984375" style="57" customWidth="1"/>
    <col min="9" max="9" width="17.5" style="57" customWidth="1"/>
    <col min="10" max="10" width="21.3984375" style="64" customWidth="1"/>
    <col min="11" max="11" width="21.19921875" style="63" customWidth="1"/>
    <col min="12" max="12" width="24" style="63" customWidth="1"/>
    <col min="13" max="13" width="16" style="57" customWidth="1"/>
    <col min="14" max="14" width="17.5" style="57" customWidth="1"/>
    <col min="15" max="15" width="14.19921875" style="62" customWidth="1"/>
    <col min="16" max="16" width="27.69921875" style="57" customWidth="1"/>
    <col min="17" max="17" width="13.19921875" style="57" customWidth="1"/>
    <col min="18" max="25" width="14.69921875" style="65" hidden="1" customWidth="1" outlineLevel="2"/>
    <col min="26" max="26" width="6.5" style="57" customWidth="1" collapsed="1"/>
    <col min="27" max="39" width="19.5" style="65" customWidth="1" outlineLevel="1"/>
    <col min="40" max="40" width="11.69921875" style="65" customWidth="1" outlineLevel="1"/>
    <col min="41" max="41" width="6.5" style="57" customWidth="1"/>
    <col min="42" max="55" width="16.19921875" style="65" hidden="1" customWidth="1" outlineLevel="1"/>
    <col min="56" max="56" width="105.69921875" style="66" customWidth="1" collapsed="1"/>
    <col min="57" max="16384" width="10.69921875" style="57"/>
  </cols>
  <sheetData>
    <row r="1" spans="1:56" s="4" customFormat="1" ht="15" customHeight="1" x14ac:dyDescent="0.35">
      <c r="A1" s="16"/>
      <c r="B1" s="2"/>
      <c r="C1" s="3"/>
      <c r="J1" s="13"/>
      <c r="K1" s="3"/>
      <c r="L1" s="3"/>
      <c r="O1" s="15"/>
      <c r="AN1" s="5"/>
      <c r="BC1" s="5"/>
      <c r="BD1" s="10"/>
    </row>
    <row r="2" spans="1:56" s="4" customFormat="1" ht="25.2" x14ac:dyDescent="0.45">
      <c r="A2" s="67"/>
      <c r="B2" s="68" t="s">
        <v>879</v>
      </c>
      <c r="C2" s="69"/>
      <c r="D2" s="70"/>
      <c r="E2" s="70"/>
      <c r="F2" s="70"/>
      <c r="G2" s="70"/>
      <c r="H2" s="70"/>
      <c r="I2" s="70"/>
      <c r="J2" s="71"/>
      <c r="K2" s="69"/>
      <c r="L2" s="69"/>
      <c r="M2" s="70"/>
      <c r="N2" s="70"/>
      <c r="O2" s="72"/>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3"/>
    </row>
    <row r="3" spans="1:56" s="4" customFormat="1" ht="15.6" x14ac:dyDescent="0.3">
      <c r="A3" s="67"/>
      <c r="B3" s="74" t="s">
        <v>893</v>
      </c>
      <c r="C3" s="69"/>
      <c r="D3" s="70"/>
      <c r="E3" s="70"/>
      <c r="F3" s="70"/>
      <c r="G3" s="70"/>
      <c r="H3" s="70"/>
      <c r="I3" s="70"/>
      <c r="J3" s="71"/>
      <c r="K3" s="69"/>
      <c r="L3" s="69"/>
      <c r="M3" s="70"/>
      <c r="N3" s="70"/>
      <c r="O3" s="72"/>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3"/>
    </row>
    <row r="4" spans="1:56" s="58" customFormat="1" ht="35.4" customHeight="1" x14ac:dyDescent="0.3">
      <c r="A4" s="75"/>
      <c r="B4" s="17" t="s">
        <v>1951</v>
      </c>
      <c r="C4" s="76"/>
      <c r="D4" s="76"/>
      <c r="E4" s="208" t="s">
        <v>907</v>
      </c>
      <c r="F4" s="77"/>
      <c r="G4" s="77"/>
      <c r="H4" s="77"/>
      <c r="I4" s="77"/>
      <c r="J4" s="78"/>
      <c r="K4" s="79"/>
      <c r="L4" s="79"/>
      <c r="M4" s="77"/>
      <c r="N4" s="77"/>
      <c r="O4" s="80"/>
      <c r="P4" s="77"/>
      <c r="Q4" s="77"/>
      <c r="R4" s="77"/>
      <c r="S4" s="77"/>
      <c r="T4" s="77"/>
      <c r="U4" s="77"/>
      <c r="V4" s="77"/>
      <c r="W4" s="77"/>
      <c r="X4" s="77"/>
      <c r="Y4" s="77"/>
      <c r="Z4" s="81"/>
      <c r="AA4" s="77"/>
      <c r="AB4" s="77"/>
      <c r="AC4" s="77"/>
      <c r="AD4" s="77"/>
      <c r="AE4" s="77"/>
      <c r="AF4" s="77"/>
      <c r="AG4" s="77"/>
      <c r="AH4" s="77"/>
      <c r="AI4" s="77"/>
      <c r="AJ4" s="77"/>
      <c r="AK4" s="77"/>
      <c r="AL4" s="77"/>
      <c r="AM4" s="77"/>
      <c r="AN4" s="77"/>
      <c r="AO4" s="81"/>
      <c r="AP4" s="77"/>
      <c r="AQ4" s="77"/>
      <c r="AR4" s="77"/>
      <c r="AS4" s="77"/>
      <c r="AT4" s="77"/>
      <c r="AU4" s="77"/>
      <c r="AV4" s="77"/>
      <c r="AW4" s="77"/>
      <c r="AX4" s="77"/>
      <c r="AY4" s="77"/>
      <c r="AZ4" s="77"/>
      <c r="BA4" s="77"/>
      <c r="BB4" s="77"/>
      <c r="BC4" s="77"/>
      <c r="BD4" s="82"/>
    </row>
    <row r="5" spans="1:56" x14ac:dyDescent="0.3">
      <c r="A5" s="45"/>
      <c r="B5" s="83"/>
      <c r="C5" s="84"/>
      <c r="D5" s="85"/>
      <c r="E5" s="85"/>
      <c r="F5" s="85"/>
      <c r="G5" s="85"/>
      <c r="H5" s="85"/>
      <c r="I5" s="85"/>
      <c r="J5" s="86"/>
      <c r="K5" s="84"/>
      <c r="L5" s="84"/>
      <c r="M5" s="85"/>
      <c r="N5" s="85"/>
      <c r="O5" s="87"/>
      <c r="P5" s="85"/>
      <c r="Q5" s="85"/>
      <c r="R5" s="85"/>
      <c r="S5" s="85"/>
      <c r="T5" s="85"/>
      <c r="U5" s="85"/>
      <c r="V5" s="85"/>
      <c r="W5" s="85"/>
      <c r="X5" s="85"/>
      <c r="Y5" s="85"/>
      <c r="Z5" s="85"/>
      <c r="AA5" s="85"/>
      <c r="AB5" s="85"/>
      <c r="AC5" s="85"/>
      <c r="AD5" s="85"/>
      <c r="AE5" s="85"/>
      <c r="AF5" s="85"/>
      <c r="AG5" s="85"/>
      <c r="AH5" s="85"/>
      <c r="AI5" s="85"/>
      <c r="AJ5" s="85"/>
      <c r="AK5" s="85"/>
      <c r="AL5" s="85"/>
      <c r="AM5" s="85"/>
      <c r="AN5" s="85"/>
      <c r="AO5" s="147" t="s">
        <v>1186</v>
      </c>
      <c r="AP5" s="88" t="e">
        <f t="shared" ref="AP5:BC5" si="0">MEDIAN(AP8:AP608)</f>
        <v>#NUM!</v>
      </c>
      <c r="AQ5" s="88">
        <f t="shared" si="0"/>
        <v>0.47</v>
      </c>
      <c r="AR5" s="88">
        <f>MEDIAN(AR8:AR608)</f>
        <v>0.21</v>
      </c>
      <c r="AS5" s="88">
        <f t="shared" si="0"/>
        <v>0.32499999999999996</v>
      </c>
      <c r="AT5" s="88">
        <f t="shared" si="0"/>
        <v>0.25</v>
      </c>
      <c r="AU5" s="88">
        <f t="shared" si="0"/>
        <v>0.245</v>
      </c>
      <c r="AV5" s="88">
        <f t="shared" si="0"/>
        <v>0.29625000000000001</v>
      </c>
      <c r="AW5" s="88">
        <f t="shared" si="0"/>
        <v>0.4</v>
      </c>
      <c r="AX5" s="88">
        <f t="shared" si="0"/>
        <v>0.4</v>
      </c>
      <c r="AY5" s="88">
        <f t="shared" si="0"/>
        <v>0.37</v>
      </c>
      <c r="AZ5" s="88">
        <f t="shared" si="0"/>
        <v>0.39</v>
      </c>
      <c r="BA5" s="88">
        <f t="shared" si="0"/>
        <v>0.15</v>
      </c>
      <c r="BB5" s="88">
        <f t="shared" si="0"/>
        <v>0.2</v>
      </c>
      <c r="BC5" s="88">
        <f t="shared" si="0"/>
        <v>0.9</v>
      </c>
      <c r="BD5" s="89"/>
    </row>
    <row r="6" spans="1:56" s="6" customFormat="1" ht="19.2" customHeight="1" x14ac:dyDescent="0.3">
      <c r="A6" s="90"/>
      <c r="B6" s="91"/>
      <c r="C6" s="92" t="s">
        <v>64</v>
      </c>
      <c r="D6" s="92"/>
      <c r="E6" s="92"/>
      <c r="F6" s="92"/>
      <c r="G6" s="92"/>
      <c r="H6" s="92"/>
      <c r="I6" s="92"/>
      <c r="J6" s="93"/>
      <c r="K6" s="92"/>
      <c r="L6" s="92"/>
      <c r="M6" s="92"/>
      <c r="N6" s="92"/>
      <c r="O6" s="91" t="s">
        <v>65</v>
      </c>
      <c r="P6" s="94" t="s">
        <v>66</v>
      </c>
      <c r="Q6" s="95"/>
      <c r="R6" s="96" t="s">
        <v>908</v>
      </c>
      <c r="S6" s="97"/>
      <c r="T6" s="97"/>
      <c r="U6" s="97"/>
      <c r="V6" s="97"/>
      <c r="W6" s="97"/>
      <c r="X6" s="97"/>
      <c r="Y6" s="98"/>
      <c r="Z6" s="99"/>
      <c r="AA6" s="100" t="s">
        <v>909</v>
      </c>
      <c r="AB6" s="100"/>
      <c r="AC6" s="100"/>
      <c r="AD6" s="100"/>
      <c r="AE6" s="100"/>
      <c r="AF6" s="100"/>
      <c r="AG6" s="100"/>
      <c r="AH6" s="100"/>
      <c r="AI6" s="100"/>
      <c r="AJ6" s="100"/>
      <c r="AK6" s="100"/>
      <c r="AL6" s="100"/>
      <c r="AM6" s="100"/>
      <c r="AN6" s="100"/>
      <c r="AO6" s="99"/>
      <c r="AP6" s="101" t="s">
        <v>911</v>
      </c>
      <c r="AQ6" s="101"/>
      <c r="AR6" s="101"/>
      <c r="AS6" s="101"/>
      <c r="AT6" s="101"/>
      <c r="AU6" s="101"/>
      <c r="AV6" s="101"/>
      <c r="AW6" s="101"/>
      <c r="AX6" s="101"/>
      <c r="AY6" s="101"/>
      <c r="AZ6" s="101"/>
      <c r="BA6" s="101"/>
      <c r="BB6" s="101"/>
      <c r="BC6" s="101"/>
      <c r="BD6" s="102" t="s">
        <v>67</v>
      </c>
    </row>
    <row r="7" spans="1:56" s="59" customFormat="1" ht="57.6" x14ac:dyDescent="0.3">
      <c r="A7" s="103"/>
      <c r="B7" s="104" t="s">
        <v>68</v>
      </c>
      <c r="C7" s="104" t="s">
        <v>69</v>
      </c>
      <c r="D7" s="104" t="s">
        <v>625</v>
      </c>
      <c r="E7" s="104" t="s">
        <v>70</v>
      </c>
      <c r="F7" s="104" t="s">
        <v>71</v>
      </c>
      <c r="G7" s="104" t="s">
        <v>573</v>
      </c>
      <c r="H7" s="104" t="s">
        <v>72</v>
      </c>
      <c r="I7" s="104" t="s">
        <v>73</v>
      </c>
      <c r="J7" s="105" t="s">
        <v>940</v>
      </c>
      <c r="K7" s="104" t="s">
        <v>74</v>
      </c>
      <c r="L7" s="104" t="s">
        <v>75</v>
      </c>
      <c r="M7" s="104" t="s">
        <v>76</v>
      </c>
      <c r="N7" s="104" t="s">
        <v>77</v>
      </c>
      <c r="O7" s="106" t="s">
        <v>324</v>
      </c>
      <c r="P7" s="106" t="s">
        <v>389</v>
      </c>
      <c r="Q7" s="106" t="s">
        <v>576</v>
      </c>
      <c r="R7" s="107" t="s">
        <v>78</v>
      </c>
      <c r="S7" s="107" t="s">
        <v>79</v>
      </c>
      <c r="T7" s="107" t="s">
        <v>80</v>
      </c>
      <c r="U7" s="107" t="s">
        <v>81</v>
      </c>
      <c r="V7" s="107" t="s">
        <v>82</v>
      </c>
      <c r="W7" s="107" t="s">
        <v>83</v>
      </c>
      <c r="X7" s="107" t="s">
        <v>84</v>
      </c>
      <c r="Y7" s="107" t="s">
        <v>85</v>
      </c>
      <c r="Z7" s="108" t="s">
        <v>86</v>
      </c>
      <c r="AA7" s="109" t="s">
        <v>87</v>
      </c>
      <c r="AB7" s="109" t="s">
        <v>88</v>
      </c>
      <c r="AC7" s="109" t="s">
        <v>89</v>
      </c>
      <c r="AD7" s="109" t="s">
        <v>90</v>
      </c>
      <c r="AE7" s="109" t="s">
        <v>91</v>
      </c>
      <c r="AF7" s="109" t="s">
        <v>92</v>
      </c>
      <c r="AG7" s="109" t="s">
        <v>93</v>
      </c>
      <c r="AH7" s="109" t="s">
        <v>94</v>
      </c>
      <c r="AI7" s="109" t="s">
        <v>95</v>
      </c>
      <c r="AJ7" s="109" t="s">
        <v>85</v>
      </c>
      <c r="AK7" s="109" t="s">
        <v>96</v>
      </c>
      <c r="AL7" s="109" t="s">
        <v>97</v>
      </c>
      <c r="AM7" s="109" t="s">
        <v>98</v>
      </c>
      <c r="AN7" s="109" t="s">
        <v>99</v>
      </c>
      <c r="AO7" s="108" t="s">
        <v>86</v>
      </c>
      <c r="AP7" s="110" t="s">
        <v>87</v>
      </c>
      <c r="AQ7" s="110" t="s">
        <v>88</v>
      </c>
      <c r="AR7" s="110" t="s">
        <v>89</v>
      </c>
      <c r="AS7" s="110" t="s">
        <v>90</v>
      </c>
      <c r="AT7" s="110" t="s">
        <v>91</v>
      </c>
      <c r="AU7" s="110" t="s">
        <v>92</v>
      </c>
      <c r="AV7" s="110" t="s">
        <v>93</v>
      </c>
      <c r="AW7" s="110" t="s">
        <v>94</v>
      </c>
      <c r="AX7" s="110" t="s">
        <v>95</v>
      </c>
      <c r="AY7" s="110" t="s">
        <v>85</v>
      </c>
      <c r="AZ7" s="110" t="s">
        <v>96</v>
      </c>
      <c r="BA7" s="110" t="s">
        <v>97</v>
      </c>
      <c r="BB7" s="110" t="s">
        <v>391</v>
      </c>
      <c r="BC7" s="110" t="s">
        <v>99</v>
      </c>
      <c r="BD7" s="104" t="s">
        <v>100</v>
      </c>
    </row>
    <row r="8" spans="1:56" ht="288" x14ac:dyDescent="0.3">
      <c r="A8" s="45"/>
      <c r="B8" s="46">
        <v>1</v>
      </c>
      <c r="C8" s="47" t="s">
        <v>575</v>
      </c>
      <c r="D8" s="50" t="s">
        <v>103</v>
      </c>
      <c r="E8" s="50" t="s">
        <v>704</v>
      </c>
      <c r="F8" s="50" t="s">
        <v>104</v>
      </c>
      <c r="G8" s="50" t="s">
        <v>528</v>
      </c>
      <c r="H8" s="50" t="s">
        <v>101</v>
      </c>
      <c r="I8" s="50" t="s">
        <v>105</v>
      </c>
      <c r="J8" s="111">
        <v>8369</v>
      </c>
      <c r="K8" s="50" t="s">
        <v>15</v>
      </c>
      <c r="L8" s="50" t="s">
        <v>8</v>
      </c>
      <c r="M8" s="112" t="s">
        <v>18</v>
      </c>
      <c r="N8" s="112" t="s">
        <v>1</v>
      </c>
      <c r="O8" s="113">
        <v>3</v>
      </c>
      <c r="P8" s="50" t="s">
        <v>9</v>
      </c>
      <c r="Q8" s="50" t="s">
        <v>9</v>
      </c>
      <c r="R8" s="44" t="s">
        <v>102</v>
      </c>
      <c r="S8" s="44" t="s">
        <v>102</v>
      </c>
      <c r="T8" s="44" t="s">
        <v>102</v>
      </c>
      <c r="U8" s="44" t="s">
        <v>102</v>
      </c>
      <c r="V8" s="44"/>
      <c r="W8" s="44"/>
      <c r="X8" s="44" t="s">
        <v>102</v>
      </c>
      <c r="Y8" s="44"/>
      <c r="Z8" s="54"/>
      <c r="AA8" s="44"/>
      <c r="AB8" s="44" t="s">
        <v>102</v>
      </c>
      <c r="AC8" s="44"/>
      <c r="AD8" s="44"/>
      <c r="AE8" s="44" t="s">
        <v>102</v>
      </c>
      <c r="AF8" s="44"/>
      <c r="AG8" s="44"/>
      <c r="AH8" s="44"/>
      <c r="AI8" s="44"/>
      <c r="AJ8" s="44"/>
      <c r="AK8" s="114" t="s">
        <v>102</v>
      </c>
      <c r="AL8" s="44"/>
      <c r="AM8" s="44"/>
      <c r="AN8" s="44"/>
      <c r="AO8" s="54"/>
      <c r="AP8" s="44"/>
      <c r="AQ8" s="44"/>
      <c r="AR8" s="44"/>
      <c r="AS8" s="44"/>
      <c r="AT8" s="44"/>
      <c r="AU8" s="44"/>
      <c r="AV8" s="44"/>
      <c r="AW8" s="44"/>
      <c r="AX8" s="44"/>
      <c r="AY8" s="44"/>
      <c r="AZ8" s="114"/>
      <c r="BA8" s="44"/>
      <c r="BB8" s="44"/>
      <c r="BC8" s="44"/>
      <c r="BD8" s="115" t="s">
        <v>703</v>
      </c>
    </row>
    <row r="9" spans="1:56" ht="316.8" x14ac:dyDescent="0.3">
      <c r="A9" s="45"/>
      <c r="B9" s="46">
        <v>2</v>
      </c>
      <c r="C9" s="48" t="s">
        <v>106</v>
      </c>
      <c r="D9" s="50" t="s">
        <v>107</v>
      </c>
      <c r="E9" s="50" t="s">
        <v>706</v>
      </c>
      <c r="F9" s="50" t="s">
        <v>832</v>
      </c>
      <c r="G9" s="50" t="s">
        <v>574</v>
      </c>
      <c r="H9" s="112" t="s">
        <v>101</v>
      </c>
      <c r="I9" s="50" t="s">
        <v>306</v>
      </c>
      <c r="J9" s="116" t="s">
        <v>9</v>
      </c>
      <c r="K9" s="50" t="s">
        <v>15</v>
      </c>
      <c r="L9" s="50" t="s">
        <v>8</v>
      </c>
      <c r="M9" s="112" t="s">
        <v>51</v>
      </c>
      <c r="N9" s="112" t="s">
        <v>2</v>
      </c>
      <c r="O9" s="113">
        <v>3</v>
      </c>
      <c r="P9" s="50" t="s">
        <v>9</v>
      </c>
      <c r="Q9" s="50" t="s">
        <v>9</v>
      </c>
      <c r="R9" s="44"/>
      <c r="S9" s="44" t="s">
        <v>102</v>
      </c>
      <c r="T9" s="114" t="s">
        <v>102</v>
      </c>
      <c r="U9" s="44" t="s">
        <v>102</v>
      </c>
      <c r="V9" s="44"/>
      <c r="W9" s="44"/>
      <c r="X9" s="44"/>
      <c r="Y9" s="44"/>
      <c r="Z9" s="54"/>
      <c r="AA9" s="44" t="s">
        <v>102</v>
      </c>
      <c r="AB9" s="44" t="s">
        <v>102</v>
      </c>
      <c r="AC9" s="44"/>
      <c r="AD9" s="44" t="s">
        <v>102</v>
      </c>
      <c r="AE9" s="44"/>
      <c r="AF9" s="44" t="s">
        <v>102</v>
      </c>
      <c r="AG9" s="44"/>
      <c r="AH9" s="44"/>
      <c r="AI9" s="44"/>
      <c r="AJ9" s="44" t="s">
        <v>102</v>
      </c>
      <c r="AK9" s="114" t="s">
        <v>102</v>
      </c>
      <c r="AL9" s="44" t="s">
        <v>102</v>
      </c>
      <c r="AM9" s="44"/>
      <c r="AN9" s="44"/>
      <c r="AO9" s="54"/>
      <c r="AP9" s="44"/>
      <c r="AQ9" s="44"/>
      <c r="AR9" s="44"/>
      <c r="AS9" s="44"/>
      <c r="AT9" s="44"/>
      <c r="AU9" s="44"/>
      <c r="AV9" s="44"/>
      <c r="AW9" s="44"/>
      <c r="AX9" s="44"/>
      <c r="AY9" s="44"/>
      <c r="AZ9" s="114"/>
      <c r="BA9" s="44"/>
      <c r="BB9" s="44"/>
      <c r="BC9" s="44"/>
      <c r="BD9" s="115" t="s">
        <v>705</v>
      </c>
    </row>
    <row r="10" spans="1:56" ht="345.6" x14ac:dyDescent="0.3">
      <c r="A10" s="45"/>
      <c r="B10" s="46">
        <v>3</v>
      </c>
      <c r="C10" s="47" t="s">
        <v>611</v>
      </c>
      <c r="D10" s="50" t="s">
        <v>108</v>
      </c>
      <c r="E10" s="50" t="s">
        <v>707</v>
      </c>
      <c r="F10" s="50" t="s">
        <v>567</v>
      </c>
      <c r="G10" s="50" t="s">
        <v>574</v>
      </c>
      <c r="H10" s="112" t="s">
        <v>101</v>
      </c>
      <c r="I10" s="50" t="s">
        <v>306</v>
      </c>
      <c r="J10" s="111">
        <v>92</v>
      </c>
      <c r="K10" s="50" t="s">
        <v>15</v>
      </c>
      <c r="L10" s="50" t="s">
        <v>8</v>
      </c>
      <c r="M10" s="112" t="s">
        <v>20</v>
      </c>
      <c r="N10" s="112" t="s">
        <v>1</v>
      </c>
      <c r="O10" s="113">
        <v>3</v>
      </c>
      <c r="P10" s="141" t="s">
        <v>838</v>
      </c>
      <c r="Q10" s="112" t="s">
        <v>101</v>
      </c>
      <c r="R10" s="44" t="s">
        <v>102</v>
      </c>
      <c r="S10" s="44" t="s">
        <v>102</v>
      </c>
      <c r="T10" s="44" t="s">
        <v>102</v>
      </c>
      <c r="U10" s="44"/>
      <c r="V10" s="44"/>
      <c r="W10" s="44"/>
      <c r="X10" s="44" t="s">
        <v>102</v>
      </c>
      <c r="Y10" s="44"/>
      <c r="Z10" s="54"/>
      <c r="AA10" s="44"/>
      <c r="AB10" s="44" t="s">
        <v>102</v>
      </c>
      <c r="AC10" s="44" t="s">
        <v>102</v>
      </c>
      <c r="AD10" s="44" t="s">
        <v>102</v>
      </c>
      <c r="AE10" s="44"/>
      <c r="AF10" s="44" t="s">
        <v>102</v>
      </c>
      <c r="AG10" s="44" t="s">
        <v>102</v>
      </c>
      <c r="AH10" s="44"/>
      <c r="AI10" s="44"/>
      <c r="AJ10" s="44"/>
      <c r="AK10" s="44" t="s">
        <v>102</v>
      </c>
      <c r="AL10" s="44"/>
      <c r="AM10" s="44"/>
      <c r="AN10" s="44"/>
      <c r="AO10" s="54"/>
      <c r="AP10" s="44"/>
      <c r="AQ10" s="44"/>
      <c r="AR10" s="44"/>
      <c r="AS10" s="44"/>
      <c r="AT10" s="44"/>
      <c r="AU10" s="44"/>
      <c r="AV10" s="44"/>
      <c r="AW10" s="44"/>
      <c r="AX10" s="44"/>
      <c r="AY10" s="44"/>
      <c r="AZ10" s="44"/>
      <c r="BA10" s="44"/>
      <c r="BB10" s="44"/>
      <c r="BC10" s="44"/>
      <c r="BD10" s="115" t="s">
        <v>708</v>
      </c>
    </row>
    <row r="11" spans="1:56" ht="302.39999999999998" x14ac:dyDescent="0.3">
      <c r="A11" s="45"/>
      <c r="B11" s="46">
        <v>4</v>
      </c>
      <c r="C11" s="47" t="s">
        <v>641</v>
      </c>
      <c r="D11" s="50" t="s">
        <v>112</v>
      </c>
      <c r="E11" s="50" t="s">
        <v>709</v>
      </c>
      <c r="F11" s="50" t="s">
        <v>443</v>
      </c>
      <c r="G11" s="50" t="s">
        <v>574</v>
      </c>
      <c r="H11" s="112" t="s">
        <v>101</v>
      </c>
      <c r="I11" s="50" t="s">
        <v>105</v>
      </c>
      <c r="J11" s="215" t="s">
        <v>9</v>
      </c>
      <c r="K11" s="50" t="s">
        <v>15</v>
      </c>
      <c r="L11" s="50" t="s">
        <v>8</v>
      </c>
      <c r="M11" s="112" t="s">
        <v>39</v>
      </c>
      <c r="N11" s="112" t="s">
        <v>2</v>
      </c>
      <c r="O11" s="113">
        <v>1</v>
      </c>
      <c r="P11" s="50" t="s">
        <v>9</v>
      </c>
      <c r="Q11" s="50" t="s">
        <v>9</v>
      </c>
      <c r="R11" s="44" t="s">
        <v>102</v>
      </c>
      <c r="S11" s="44"/>
      <c r="T11" s="44"/>
      <c r="U11" s="44"/>
      <c r="V11" s="44" t="s">
        <v>102</v>
      </c>
      <c r="W11" s="44" t="s">
        <v>102</v>
      </c>
      <c r="X11" s="44" t="s">
        <v>102</v>
      </c>
      <c r="Y11" s="44"/>
      <c r="Z11" s="54"/>
      <c r="AA11" s="44"/>
      <c r="AB11" s="44" t="s">
        <v>102</v>
      </c>
      <c r="AC11" s="44"/>
      <c r="AD11" s="44"/>
      <c r="AE11" s="44"/>
      <c r="AF11" s="44" t="s">
        <v>102</v>
      </c>
      <c r="AG11" s="44"/>
      <c r="AH11" s="44" t="s">
        <v>102</v>
      </c>
      <c r="AI11" s="44" t="s">
        <v>102</v>
      </c>
      <c r="AJ11" s="44"/>
      <c r="AK11" s="44"/>
      <c r="AL11" s="44"/>
      <c r="AM11" s="44"/>
      <c r="AN11" s="44"/>
      <c r="AO11" s="54"/>
      <c r="AP11" s="44"/>
      <c r="AQ11" s="44"/>
      <c r="AR11" s="44"/>
      <c r="AS11" s="44"/>
      <c r="AT11" s="44"/>
      <c r="AU11" s="44"/>
      <c r="AV11" s="44"/>
      <c r="AW11" s="44"/>
      <c r="AX11" s="44"/>
      <c r="AY11" s="44"/>
      <c r="AZ11" s="44"/>
      <c r="BA11" s="44"/>
      <c r="BB11" s="44"/>
      <c r="BC11" s="44"/>
      <c r="BD11" s="115" t="s">
        <v>113</v>
      </c>
    </row>
    <row r="12" spans="1:56" ht="345.6" x14ac:dyDescent="0.3">
      <c r="A12" s="45"/>
      <c r="B12" s="46">
        <v>5</v>
      </c>
      <c r="C12" s="117" t="s">
        <v>593</v>
      </c>
      <c r="D12" s="50" t="s">
        <v>116</v>
      </c>
      <c r="E12" s="50" t="s">
        <v>710</v>
      </c>
      <c r="F12" s="50" t="s">
        <v>458</v>
      </c>
      <c r="G12" s="50" t="s">
        <v>574</v>
      </c>
      <c r="H12" s="112" t="s">
        <v>101</v>
      </c>
      <c r="I12" s="50" t="s">
        <v>306</v>
      </c>
      <c r="J12" s="116" t="s">
        <v>9</v>
      </c>
      <c r="K12" s="50" t="s">
        <v>15</v>
      </c>
      <c r="L12" s="50" t="s">
        <v>8</v>
      </c>
      <c r="M12" s="112" t="s">
        <v>9</v>
      </c>
      <c r="N12" s="112" t="s">
        <v>527</v>
      </c>
      <c r="O12" s="113">
        <v>3</v>
      </c>
      <c r="P12" s="50" t="s">
        <v>9</v>
      </c>
      <c r="Q12" s="50" t="s">
        <v>9</v>
      </c>
      <c r="R12" s="44" t="s">
        <v>102</v>
      </c>
      <c r="S12" s="44"/>
      <c r="T12" s="44" t="s">
        <v>102</v>
      </c>
      <c r="U12" s="44"/>
      <c r="V12" s="44"/>
      <c r="W12" s="44"/>
      <c r="X12" s="44" t="s">
        <v>102</v>
      </c>
      <c r="Y12" s="44"/>
      <c r="Z12" s="54"/>
      <c r="AA12" s="44"/>
      <c r="AB12" s="44" t="s">
        <v>102</v>
      </c>
      <c r="AC12" s="44"/>
      <c r="AD12" s="44"/>
      <c r="AE12" s="44"/>
      <c r="AF12" s="44"/>
      <c r="AG12" s="44"/>
      <c r="AH12" s="44"/>
      <c r="AI12" s="44" t="s">
        <v>102</v>
      </c>
      <c r="AJ12" s="44"/>
      <c r="AK12" s="44" t="s">
        <v>102</v>
      </c>
      <c r="AL12" s="44" t="s">
        <v>102</v>
      </c>
      <c r="AM12" s="44" t="s">
        <v>102</v>
      </c>
      <c r="AN12" s="44"/>
      <c r="AO12" s="54"/>
      <c r="AP12" s="44"/>
      <c r="AQ12" s="44"/>
      <c r="AR12" s="44"/>
      <c r="AS12" s="44"/>
      <c r="AT12" s="44"/>
      <c r="AU12" s="44"/>
      <c r="AV12" s="44"/>
      <c r="AW12" s="44"/>
      <c r="AX12" s="44"/>
      <c r="AY12" s="44"/>
      <c r="AZ12" s="44"/>
      <c r="BA12" s="44"/>
      <c r="BB12" s="44"/>
      <c r="BC12" s="44"/>
      <c r="BD12" s="115" t="s">
        <v>117</v>
      </c>
    </row>
    <row r="13" spans="1:56" ht="331.2" x14ac:dyDescent="0.3">
      <c r="A13" s="45"/>
      <c r="B13" s="46">
        <v>6</v>
      </c>
      <c r="C13" s="47" t="s">
        <v>596</v>
      </c>
      <c r="D13" s="50" t="s">
        <v>118</v>
      </c>
      <c r="E13" s="50" t="s">
        <v>713</v>
      </c>
      <c r="F13" s="50" t="s">
        <v>309</v>
      </c>
      <c r="G13" s="50" t="s">
        <v>528</v>
      </c>
      <c r="H13" s="112" t="s">
        <v>101</v>
      </c>
      <c r="I13" s="50" t="s">
        <v>306</v>
      </c>
      <c r="J13" s="116" t="s">
        <v>9</v>
      </c>
      <c r="K13" s="50" t="s">
        <v>30</v>
      </c>
      <c r="L13" s="50" t="s">
        <v>13</v>
      </c>
      <c r="M13" s="112" t="s">
        <v>9</v>
      </c>
      <c r="N13" s="112" t="s">
        <v>2</v>
      </c>
      <c r="O13" s="113">
        <v>3</v>
      </c>
      <c r="P13" s="50" t="s">
        <v>9</v>
      </c>
      <c r="Q13" s="50" t="s">
        <v>9</v>
      </c>
      <c r="R13" s="44" t="s">
        <v>102</v>
      </c>
      <c r="S13" s="44"/>
      <c r="T13" s="114" t="s">
        <v>102</v>
      </c>
      <c r="U13" s="44"/>
      <c r="V13" s="44" t="s">
        <v>102</v>
      </c>
      <c r="W13" s="44"/>
      <c r="X13" s="44"/>
      <c r="Y13" s="44"/>
      <c r="Z13" s="54"/>
      <c r="AA13" s="44"/>
      <c r="AB13" s="44"/>
      <c r="AC13" s="44"/>
      <c r="AD13" s="44"/>
      <c r="AE13" s="44"/>
      <c r="AF13" s="44" t="s">
        <v>102</v>
      </c>
      <c r="AG13" s="44"/>
      <c r="AH13" s="44" t="s">
        <v>102</v>
      </c>
      <c r="AI13" s="44"/>
      <c r="AJ13" s="44"/>
      <c r="AK13" s="114" t="s">
        <v>102</v>
      </c>
      <c r="AL13" s="44"/>
      <c r="AM13" s="44"/>
      <c r="AN13" s="44"/>
      <c r="AO13" s="54"/>
      <c r="AP13" s="44"/>
      <c r="AQ13" s="44"/>
      <c r="AR13" s="44"/>
      <c r="AS13" s="44"/>
      <c r="AT13" s="44"/>
      <c r="AU13" s="44"/>
      <c r="AV13" s="44"/>
      <c r="AW13" s="44"/>
      <c r="AX13" s="44"/>
      <c r="AY13" s="44"/>
      <c r="AZ13" s="114"/>
      <c r="BA13" s="44"/>
      <c r="BB13" s="44"/>
      <c r="BC13" s="44"/>
      <c r="BD13" s="115" t="s">
        <v>711</v>
      </c>
    </row>
    <row r="14" spans="1:56" ht="244.8" x14ac:dyDescent="0.3">
      <c r="A14" s="45"/>
      <c r="B14" s="46">
        <v>7</v>
      </c>
      <c r="C14" s="47" t="s">
        <v>597</v>
      </c>
      <c r="D14" s="18" t="s">
        <v>9</v>
      </c>
      <c r="E14" s="50" t="s">
        <v>785</v>
      </c>
      <c r="F14" s="50" t="s">
        <v>829</v>
      </c>
      <c r="G14" s="50" t="s">
        <v>528</v>
      </c>
      <c r="H14" s="112" t="s">
        <v>101</v>
      </c>
      <c r="I14" s="50" t="s">
        <v>195</v>
      </c>
      <c r="J14" s="116" t="s">
        <v>9</v>
      </c>
      <c r="K14" s="50" t="s">
        <v>26</v>
      </c>
      <c r="L14" s="50" t="s">
        <v>13</v>
      </c>
      <c r="M14" s="112" t="s">
        <v>45</v>
      </c>
      <c r="N14" s="112" t="s">
        <v>2</v>
      </c>
      <c r="O14" s="113">
        <v>3</v>
      </c>
      <c r="P14" s="50" t="s">
        <v>9</v>
      </c>
      <c r="Q14" s="50" t="s">
        <v>9</v>
      </c>
      <c r="R14" s="44" t="s">
        <v>102</v>
      </c>
      <c r="S14" s="44" t="s">
        <v>102</v>
      </c>
      <c r="T14" s="114" t="s">
        <v>102</v>
      </c>
      <c r="U14" s="44"/>
      <c r="V14" s="44"/>
      <c r="W14" s="44"/>
      <c r="X14" s="44"/>
      <c r="Y14" s="44"/>
      <c r="Z14" s="54"/>
      <c r="AA14" s="44"/>
      <c r="AB14" s="44"/>
      <c r="AC14" s="44"/>
      <c r="AD14" s="44" t="s">
        <v>102</v>
      </c>
      <c r="AE14" s="44"/>
      <c r="AF14" s="44" t="s">
        <v>102</v>
      </c>
      <c r="AG14" s="44"/>
      <c r="AH14" s="44"/>
      <c r="AI14" s="44"/>
      <c r="AJ14" s="44"/>
      <c r="AK14" s="114" t="s">
        <v>102</v>
      </c>
      <c r="AL14" s="44"/>
      <c r="AM14" s="44"/>
      <c r="AN14" s="44"/>
      <c r="AO14" s="54"/>
      <c r="AP14" s="44"/>
      <c r="AQ14" s="44"/>
      <c r="AR14" s="44"/>
      <c r="AS14" s="44"/>
      <c r="AT14" s="44"/>
      <c r="AU14" s="44"/>
      <c r="AV14" s="44"/>
      <c r="AW14" s="44"/>
      <c r="AX14" s="44"/>
      <c r="AY14" s="44"/>
      <c r="AZ14" s="114"/>
      <c r="BA14" s="44"/>
      <c r="BB14" s="44"/>
      <c r="BC14" s="44"/>
      <c r="BD14" s="21" t="s">
        <v>712</v>
      </c>
    </row>
    <row r="15" spans="1:56" ht="388.8" x14ac:dyDescent="0.3">
      <c r="A15" s="45"/>
      <c r="B15" s="46">
        <v>8</v>
      </c>
      <c r="C15" s="47" t="s">
        <v>642</v>
      </c>
      <c r="D15" s="50" t="s">
        <v>112</v>
      </c>
      <c r="E15" s="50" t="s">
        <v>715</v>
      </c>
      <c r="F15" s="50" t="s">
        <v>337</v>
      </c>
      <c r="G15" s="50" t="s">
        <v>574</v>
      </c>
      <c r="H15" s="112" t="s">
        <v>197</v>
      </c>
      <c r="I15" s="50" t="s">
        <v>198</v>
      </c>
      <c r="J15" s="116" t="s">
        <v>9</v>
      </c>
      <c r="K15" s="50" t="s">
        <v>825</v>
      </c>
      <c r="L15" s="50" t="s">
        <v>31</v>
      </c>
      <c r="M15" s="112" t="s">
        <v>7</v>
      </c>
      <c r="N15" s="112" t="s">
        <v>1</v>
      </c>
      <c r="O15" s="113">
        <v>1</v>
      </c>
      <c r="P15" s="141" t="s">
        <v>839</v>
      </c>
      <c r="Q15" s="50" t="s">
        <v>197</v>
      </c>
      <c r="R15" s="44" t="s">
        <v>102</v>
      </c>
      <c r="S15" s="44" t="s">
        <v>102</v>
      </c>
      <c r="T15" s="44"/>
      <c r="U15" s="44"/>
      <c r="V15" s="44" t="s">
        <v>102</v>
      </c>
      <c r="W15" s="44"/>
      <c r="X15" s="44"/>
      <c r="Y15" s="44"/>
      <c r="Z15" s="54"/>
      <c r="AA15" s="44" t="s">
        <v>102</v>
      </c>
      <c r="AB15" s="44"/>
      <c r="AC15" s="44"/>
      <c r="AD15" s="44"/>
      <c r="AE15" s="44"/>
      <c r="AF15" s="44"/>
      <c r="AG15" s="44"/>
      <c r="AH15" s="44" t="s">
        <v>102</v>
      </c>
      <c r="AI15" s="44"/>
      <c r="AJ15" s="44"/>
      <c r="AK15" s="44"/>
      <c r="AL15" s="44"/>
      <c r="AM15" s="44"/>
      <c r="AN15" s="44"/>
      <c r="AO15" s="54"/>
      <c r="AP15" s="44"/>
      <c r="AQ15" s="118">
        <v>0.47</v>
      </c>
      <c r="AR15" s="118"/>
      <c r="AS15" s="118">
        <f>AVERAGE(32%, 38%)</f>
        <v>0.35</v>
      </c>
      <c r="AT15" s="118"/>
      <c r="AU15" s="118">
        <f>AVERAGE(20%, 33%)</f>
        <v>0.26500000000000001</v>
      </c>
      <c r="AV15" s="118">
        <f>AVERAGE(44%, 59%,34%,40%)</f>
        <v>0.4425</v>
      </c>
      <c r="AW15" s="44"/>
      <c r="AX15" s="44"/>
      <c r="AY15" s="44"/>
      <c r="AZ15" s="118">
        <f>AVERAGE(35%,43%)</f>
        <v>0.39</v>
      </c>
      <c r="BA15" s="44"/>
      <c r="BB15" s="44"/>
      <c r="BC15" s="44"/>
      <c r="BD15" s="115" t="s">
        <v>714</v>
      </c>
    </row>
    <row r="16" spans="1:56" ht="331.2" x14ac:dyDescent="0.3">
      <c r="A16" s="45"/>
      <c r="B16" s="46">
        <v>9</v>
      </c>
      <c r="C16" s="47" t="s">
        <v>365</v>
      </c>
      <c r="D16" s="50" t="s">
        <v>110</v>
      </c>
      <c r="E16" s="50" t="s">
        <v>716</v>
      </c>
      <c r="F16" s="50" t="s">
        <v>337</v>
      </c>
      <c r="G16" s="50" t="s">
        <v>574</v>
      </c>
      <c r="H16" s="112" t="s">
        <v>101</v>
      </c>
      <c r="I16" s="50" t="s">
        <v>195</v>
      </c>
      <c r="J16" s="116" t="s">
        <v>9</v>
      </c>
      <c r="K16" s="50" t="s">
        <v>837</v>
      </c>
      <c r="L16" s="50" t="s">
        <v>31</v>
      </c>
      <c r="M16" s="112" t="s">
        <v>25</v>
      </c>
      <c r="N16" s="112" t="s">
        <v>1</v>
      </c>
      <c r="O16" s="113">
        <v>2</v>
      </c>
      <c r="P16" s="50" t="s">
        <v>9</v>
      </c>
      <c r="Q16" s="50" t="s">
        <v>9</v>
      </c>
      <c r="R16" s="44" t="s">
        <v>102</v>
      </c>
      <c r="S16" s="44"/>
      <c r="T16" s="44"/>
      <c r="U16" s="44"/>
      <c r="V16" s="44" t="s">
        <v>102</v>
      </c>
      <c r="W16" s="44"/>
      <c r="X16" s="44" t="s">
        <v>102</v>
      </c>
      <c r="Y16" s="44" t="s">
        <v>102</v>
      </c>
      <c r="Z16" s="54"/>
      <c r="AA16" s="44" t="s">
        <v>102</v>
      </c>
      <c r="AB16" s="44" t="s">
        <v>102</v>
      </c>
      <c r="AC16" s="44" t="s">
        <v>102</v>
      </c>
      <c r="AD16" s="44" t="s">
        <v>102</v>
      </c>
      <c r="AE16" s="44" t="s">
        <v>102</v>
      </c>
      <c r="AF16" s="44"/>
      <c r="AG16" s="44" t="s">
        <v>102</v>
      </c>
      <c r="AH16" s="44"/>
      <c r="AI16" s="44" t="s">
        <v>102</v>
      </c>
      <c r="AJ16" s="44" t="s">
        <v>102</v>
      </c>
      <c r="AK16" s="44"/>
      <c r="AL16" s="44" t="s">
        <v>102</v>
      </c>
      <c r="AM16" s="44" t="s">
        <v>102</v>
      </c>
      <c r="AN16" s="44"/>
      <c r="AO16" s="54"/>
      <c r="AP16" s="44"/>
      <c r="AQ16" s="44"/>
      <c r="AR16" s="44"/>
      <c r="AS16" s="44"/>
      <c r="AT16" s="44"/>
      <c r="AU16" s="44"/>
      <c r="AV16" s="44"/>
      <c r="AW16" s="44"/>
      <c r="AX16" s="44"/>
      <c r="AY16" s="44"/>
      <c r="AZ16" s="44"/>
      <c r="BA16" s="44"/>
      <c r="BB16" s="44"/>
      <c r="BC16" s="44"/>
      <c r="BD16" s="115" t="s">
        <v>119</v>
      </c>
    </row>
    <row r="17" spans="1:56" ht="288" x14ac:dyDescent="0.3">
      <c r="A17" s="45"/>
      <c r="B17" s="46">
        <v>10</v>
      </c>
      <c r="C17" s="47" t="s">
        <v>320</v>
      </c>
      <c r="D17" s="50" t="s">
        <v>120</v>
      </c>
      <c r="E17" s="50" t="s">
        <v>717</v>
      </c>
      <c r="F17" s="50" t="s">
        <v>828</v>
      </c>
      <c r="G17" s="50" t="s">
        <v>574</v>
      </c>
      <c r="H17" s="112" t="s">
        <v>101</v>
      </c>
      <c r="I17" s="50" t="s">
        <v>213</v>
      </c>
      <c r="J17" s="116" t="s">
        <v>9</v>
      </c>
      <c r="K17" s="50" t="s">
        <v>30</v>
      </c>
      <c r="L17" s="50" t="s">
        <v>13</v>
      </c>
      <c r="M17" s="112" t="s">
        <v>53</v>
      </c>
      <c r="N17" s="112" t="s">
        <v>2</v>
      </c>
      <c r="O17" s="113">
        <v>2</v>
      </c>
      <c r="P17" s="141" t="s">
        <v>321</v>
      </c>
      <c r="Q17" s="141" t="s">
        <v>101</v>
      </c>
      <c r="R17" s="44" t="s">
        <v>102</v>
      </c>
      <c r="S17" s="44"/>
      <c r="T17" s="44"/>
      <c r="U17" s="44"/>
      <c r="V17" s="44" t="s">
        <v>102</v>
      </c>
      <c r="W17" s="44"/>
      <c r="X17" s="44" t="s">
        <v>102</v>
      </c>
      <c r="Y17" s="44"/>
      <c r="Z17" s="54"/>
      <c r="AA17" s="44" t="s">
        <v>102</v>
      </c>
      <c r="AB17" s="44" t="s">
        <v>102</v>
      </c>
      <c r="AC17" s="44" t="s">
        <v>102</v>
      </c>
      <c r="AD17" s="44" t="s">
        <v>102</v>
      </c>
      <c r="AE17" s="44" t="s">
        <v>102</v>
      </c>
      <c r="AF17" s="44"/>
      <c r="AG17" s="44" t="s">
        <v>102</v>
      </c>
      <c r="AH17" s="44"/>
      <c r="AI17" s="44" t="s">
        <v>102</v>
      </c>
      <c r="AJ17" s="44"/>
      <c r="AK17" s="44"/>
      <c r="AL17" s="44"/>
      <c r="AM17" s="44"/>
      <c r="AN17" s="44"/>
      <c r="AO17" s="54"/>
      <c r="AP17" s="44"/>
      <c r="AQ17" s="44"/>
      <c r="AR17" s="44"/>
      <c r="AS17" s="44"/>
      <c r="AT17" s="56">
        <v>0.35</v>
      </c>
      <c r="AU17" s="44"/>
      <c r="AV17" s="44"/>
      <c r="AW17" s="44"/>
      <c r="AX17" s="44"/>
      <c r="AY17" s="44"/>
      <c r="AZ17" s="44"/>
      <c r="BA17" s="44"/>
      <c r="BB17" s="44"/>
      <c r="BC17" s="44"/>
      <c r="BD17" s="115" t="s">
        <v>121</v>
      </c>
    </row>
    <row r="18" spans="1:56" ht="360" x14ac:dyDescent="0.3">
      <c r="A18" s="45"/>
      <c r="B18" s="46">
        <v>11</v>
      </c>
      <c r="C18" s="119" t="s">
        <v>333</v>
      </c>
      <c r="D18" s="50" t="s">
        <v>122</v>
      </c>
      <c r="E18" s="50" t="s">
        <v>718</v>
      </c>
      <c r="F18" s="50" t="s">
        <v>796</v>
      </c>
      <c r="G18" s="50" t="s">
        <v>528</v>
      </c>
      <c r="H18" s="50" t="s">
        <v>101</v>
      </c>
      <c r="I18" s="50" t="s">
        <v>195</v>
      </c>
      <c r="J18" s="111" t="s">
        <v>9</v>
      </c>
      <c r="K18" s="50" t="s">
        <v>62</v>
      </c>
      <c r="L18" s="50" t="s">
        <v>13</v>
      </c>
      <c r="M18" s="112" t="s">
        <v>57</v>
      </c>
      <c r="N18" s="112" t="s">
        <v>4</v>
      </c>
      <c r="O18" s="113">
        <v>2</v>
      </c>
      <c r="P18" s="50" t="s">
        <v>9</v>
      </c>
      <c r="Q18" s="50" t="s">
        <v>9</v>
      </c>
      <c r="R18" s="44" t="s">
        <v>102</v>
      </c>
      <c r="S18" s="44"/>
      <c r="T18" s="44"/>
      <c r="U18" s="44"/>
      <c r="V18" s="44" t="s">
        <v>102</v>
      </c>
      <c r="W18" s="44"/>
      <c r="X18" s="44" t="s">
        <v>102</v>
      </c>
      <c r="Y18" s="44"/>
      <c r="Z18" s="54"/>
      <c r="AA18" s="44" t="s">
        <v>102</v>
      </c>
      <c r="AB18" s="44" t="s">
        <v>102</v>
      </c>
      <c r="AC18" s="44" t="s">
        <v>102</v>
      </c>
      <c r="AD18" s="44" t="s">
        <v>102</v>
      </c>
      <c r="AE18" s="44" t="s">
        <v>102</v>
      </c>
      <c r="AF18" s="44"/>
      <c r="AG18" s="44" t="s">
        <v>102</v>
      </c>
      <c r="AH18" s="44" t="s">
        <v>102</v>
      </c>
      <c r="AI18" s="44" t="s">
        <v>102</v>
      </c>
      <c r="AJ18" s="44"/>
      <c r="AK18" s="44"/>
      <c r="AL18" s="44"/>
      <c r="AM18" s="44" t="s">
        <v>102</v>
      </c>
      <c r="AN18" s="44"/>
      <c r="AO18" s="54"/>
      <c r="AP18" s="44"/>
      <c r="AQ18" s="44"/>
      <c r="AR18" s="44"/>
      <c r="AS18" s="44"/>
      <c r="AT18" s="44"/>
      <c r="AU18" s="44"/>
      <c r="AV18" s="44"/>
      <c r="AW18" s="44"/>
      <c r="AX18" s="44"/>
      <c r="AY18" s="44"/>
      <c r="AZ18" s="44"/>
      <c r="BA18" s="44"/>
      <c r="BB18" s="44"/>
      <c r="BC18" s="44"/>
      <c r="BD18" s="115" t="s">
        <v>123</v>
      </c>
    </row>
    <row r="19" spans="1:56" ht="288" x14ac:dyDescent="0.3">
      <c r="A19" s="45"/>
      <c r="B19" s="46">
        <v>12</v>
      </c>
      <c r="C19" s="47" t="s">
        <v>338</v>
      </c>
      <c r="D19" s="50" t="s">
        <v>335</v>
      </c>
      <c r="E19" s="50" t="s">
        <v>719</v>
      </c>
      <c r="F19" s="50" t="s">
        <v>309</v>
      </c>
      <c r="G19" s="50" t="s">
        <v>528</v>
      </c>
      <c r="H19" s="112" t="s">
        <v>101</v>
      </c>
      <c r="I19" s="50" t="s">
        <v>195</v>
      </c>
      <c r="J19" s="116" t="s">
        <v>9</v>
      </c>
      <c r="K19" s="50" t="s">
        <v>30</v>
      </c>
      <c r="L19" s="50" t="s">
        <v>13</v>
      </c>
      <c r="M19" s="112" t="s">
        <v>25</v>
      </c>
      <c r="N19" s="112" t="s">
        <v>1</v>
      </c>
      <c r="O19" s="113">
        <v>3</v>
      </c>
      <c r="P19" s="141" t="s">
        <v>343</v>
      </c>
      <c r="Q19" s="141" t="s">
        <v>101</v>
      </c>
      <c r="R19" s="44" t="s">
        <v>102</v>
      </c>
      <c r="S19" s="44" t="s">
        <v>102</v>
      </c>
      <c r="T19" s="44"/>
      <c r="U19" s="44" t="s">
        <v>102</v>
      </c>
      <c r="V19" s="44" t="s">
        <v>102</v>
      </c>
      <c r="W19" s="44"/>
      <c r="X19" s="44" t="s">
        <v>102</v>
      </c>
      <c r="Y19" s="44" t="s">
        <v>102</v>
      </c>
      <c r="Z19" s="54"/>
      <c r="AA19" s="44" t="s">
        <v>102</v>
      </c>
      <c r="AB19" s="44" t="s">
        <v>102</v>
      </c>
      <c r="AC19" s="44" t="s">
        <v>102</v>
      </c>
      <c r="AD19" s="44" t="s">
        <v>102</v>
      </c>
      <c r="AE19" s="44" t="s">
        <v>102</v>
      </c>
      <c r="AF19" s="44"/>
      <c r="AG19" s="44"/>
      <c r="AH19" s="44" t="s">
        <v>102</v>
      </c>
      <c r="AI19" s="44" t="s">
        <v>102</v>
      </c>
      <c r="AJ19" s="44"/>
      <c r="AK19" s="44" t="s">
        <v>102</v>
      </c>
      <c r="AL19" s="44" t="s">
        <v>102</v>
      </c>
      <c r="AM19" s="44"/>
      <c r="AN19" s="44"/>
      <c r="AO19" s="54"/>
      <c r="AP19" s="44"/>
      <c r="AQ19" s="44"/>
      <c r="AR19" s="44"/>
      <c r="AS19" s="44"/>
      <c r="AT19" s="56">
        <v>0.15</v>
      </c>
      <c r="AU19" s="44"/>
      <c r="AV19" s="44"/>
      <c r="AW19" s="44"/>
      <c r="AX19" s="44"/>
      <c r="AY19" s="44"/>
      <c r="AZ19" s="44"/>
      <c r="BA19" s="44"/>
      <c r="BB19" s="44"/>
      <c r="BC19" s="44"/>
      <c r="BD19" s="115" t="s">
        <v>125</v>
      </c>
    </row>
    <row r="20" spans="1:56" ht="273.60000000000002" x14ac:dyDescent="0.3">
      <c r="A20" s="45"/>
      <c r="B20" s="46">
        <v>13</v>
      </c>
      <c r="C20" s="47" t="s">
        <v>345</v>
      </c>
      <c r="D20" s="50" t="s">
        <v>114</v>
      </c>
      <c r="E20" s="50" t="s">
        <v>720</v>
      </c>
      <c r="F20" s="50" t="s">
        <v>342</v>
      </c>
      <c r="G20" s="50" t="s">
        <v>574</v>
      </c>
      <c r="H20" s="112" t="s">
        <v>101</v>
      </c>
      <c r="I20" s="50" t="s">
        <v>213</v>
      </c>
      <c r="J20" s="116" t="s">
        <v>9</v>
      </c>
      <c r="K20" s="50" t="s">
        <v>24</v>
      </c>
      <c r="L20" s="50" t="s">
        <v>13</v>
      </c>
      <c r="M20" s="112" t="s">
        <v>39</v>
      </c>
      <c r="N20" s="112" t="s">
        <v>2</v>
      </c>
      <c r="O20" s="113">
        <v>3</v>
      </c>
      <c r="P20" s="50" t="s">
        <v>9</v>
      </c>
      <c r="Q20" s="50" t="s">
        <v>9</v>
      </c>
      <c r="R20" s="44" t="s">
        <v>102</v>
      </c>
      <c r="S20" s="44" t="s">
        <v>102</v>
      </c>
      <c r="T20" s="44"/>
      <c r="U20" s="44"/>
      <c r="V20" s="44"/>
      <c r="W20" s="44"/>
      <c r="X20" s="44" t="s">
        <v>102</v>
      </c>
      <c r="Y20" s="44"/>
      <c r="Z20" s="54"/>
      <c r="AA20" s="44"/>
      <c r="AB20" s="44" t="s">
        <v>102</v>
      </c>
      <c r="AC20" s="44"/>
      <c r="AD20" s="44"/>
      <c r="AE20" s="44"/>
      <c r="AF20" s="44"/>
      <c r="AG20" s="44"/>
      <c r="AH20" s="44"/>
      <c r="AI20" s="44" t="s">
        <v>102</v>
      </c>
      <c r="AJ20" s="44"/>
      <c r="AK20" s="44" t="s">
        <v>102</v>
      </c>
      <c r="AL20" s="44"/>
      <c r="AM20" s="44"/>
      <c r="AN20" s="44"/>
      <c r="AO20" s="54"/>
      <c r="AP20" s="44"/>
      <c r="AQ20" s="44"/>
      <c r="AR20" s="44"/>
      <c r="AS20" s="44"/>
      <c r="AT20" s="44"/>
      <c r="AU20" s="44"/>
      <c r="AV20" s="44"/>
      <c r="AW20" s="44"/>
      <c r="AX20" s="44"/>
      <c r="AY20" s="44"/>
      <c r="AZ20" s="44"/>
      <c r="BA20" s="44"/>
      <c r="BB20" s="44"/>
      <c r="BC20" s="44"/>
      <c r="BD20" s="115" t="s">
        <v>126</v>
      </c>
    </row>
    <row r="21" spans="1:56" ht="259.2" x14ac:dyDescent="0.3">
      <c r="A21" s="45"/>
      <c r="B21" s="46">
        <v>14</v>
      </c>
      <c r="C21" s="47" t="s">
        <v>347</v>
      </c>
      <c r="D21" s="50" t="s">
        <v>127</v>
      </c>
      <c r="E21" s="50" t="s">
        <v>721</v>
      </c>
      <c r="F21" s="50" t="s">
        <v>829</v>
      </c>
      <c r="G21" s="50" t="s">
        <v>574</v>
      </c>
      <c r="H21" s="112" t="s">
        <v>101</v>
      </c>
      <c r="I21" s="50" t="s">
        <v>195</v>
      </c>
      <c r="J21" s="111" t="s">
        <v>9</v>
      </c>
      <c r="K21" s="50" t="s">
        <v>26</v>
      </c>
      <c r="L21" s="50" t="s">
        <v>13</v>
      </c>
      <c r="M21" s="112" t="s">
        <v>16</v>
      </c>
      <c r="N21" s="112" t="s">
        <v>1</v>
      </c>
      <c r="O21" s="113">
        <v>2</v>
      </c>
      <c r="P21" s="141" t="s">
        <v>344</v>
      </c>
      <c r="Q21" s="141" t="s">
        <v>101</v>
      </c>
      <c r="R21" s="44" t="s">
        <v>102</v>
      </c>
      <c r="S21" s="44"/>
      <c r="T21" s="44"/>
      <c r="U21" s="44"/>
      <c r="V21" s="44" t="s">
        <v>102</v>
      </c>
      <c r="W21" s="44"/>
      <c r="X21" s="44" t="s">
        <v>102</v>
      </c>
      <c r="Y21" s="44"/>
      <c r="Z21" s="54"/>
      <c r="AA21" s="44"/>
      <c r="AB21" s="44" t="s">
        <v>102</v>
      </c>
      <c r="AC21" s="44"/>
      <c r="AD21" s="44" t="s">
        <v>102</v>
      </c>
      <c r="AE21" s="44"/>
      <c r="AF21" s="44" t="s">
        <v>102</v>
      </c>
      <c r="AG21" s="44" t="s">
        <v>102</v>
      </c>
      <c r="AH21" s="44"/>
      <c r="AI21" s="44"/>
      <c r="AJ21" s="44"/>
      <c r="AK21" s="44"/>
      <c r="AL21" s="44"/>
      <c r="AM21" s="44"/>
      <c r="AN21" s="44"/>
      <c r="AO21" s="54"/>
      <c r="AP21" s="44"/>
      <c r="AQ21" s="44"/>
      <c r="AR21" s="44"/>
      <c r="AS21" s="44"/>
      <c r="AT21" s="44"/>
      <c r="AU21" s="44"/>
      <c r="AV21" s="44"/>
      <c r="AW21" s="44"/>
      <c r="AX21" s="44"/>
      <c r="AY21" s="44"/>
      <c r="AZ21" s="44"/>
      <c r="BA21" s="44"/>
      <c r="BB21" s="44"/>
      <c r="BC21" s="44"/>
      <c r="BD21" s="115" t="s">
        <v>128</v>
      </c>
    </row>
    <row r="22" spans="1:56" ht="244.8" x14ac:dyDescent="0.3">
      <c r="A22" s="45"/>
      <c r="B22" s="46">
        <v>15</v>
      </c>
      <c r="C22" s="47" t="s">
        <v>348</v>
      </c>
      <c r="D22" s="50" t="s">
        <v>127</v>
      </c>
      <c r="E22" s="50" t="s">
        <v>722</v>
      </c>
      <c r="F22" s="50" t="s">
        <v>829</v>
      </c>
      <c r="G22" s="50" t="s">
        <v>528</v>
      </c>
      <c r="H22" s="112" t="s">
        <v>101</v>
      </c>
      <c r="I22" s="50" t="s">
        <v>195</v>
      </c>
      <c r="J22" s="120" t="s">
        <v>9</v>
      </c>
      <c r="K22" s="50" t="s">
        <v>26</v>
      </c>
      <c r="L22" s="50" t="s">
        <v>13</v>
      </c>
      <c r="M22" s="112" t="s">
        <v>9</v>
      </c>
      <c r="N22" s="112" t="s">
        <v>3</v>
      </c>
      <c r="O22" s="113">
        <v>3</v>
      </c>
      <c r="P22" s="141" t="s">
        <v>390</v>
      </c>
      <c r="Q22" s="141" t="s">
        <v>101</v>
      </c>
      <c r="R22" s="44" t="s">
        <v>102</v>
      </c>
      <c r="S22" s="44"/>
      <c r="T22" s="44"/>
      <c r="U22" s="44"/>
      <c r="V22" s="44" t="s">
        <v>102</v>
      </c>
      <c r="W22" s="44"/>
      <c r="X22" s="44"/>
      <c r="Y22" s="44"/>
      <c r="Z22" s="54"/>
      <c r="AA22" s="44" t="s">
        <v>102</v>
      </c>
      <c r="AB22" s="44" t="s">
        <v>102</v>
      </c>
      <c r="AC22" s="44"/>
      <c r="AD22" s="44" t="s">
        <v>102</v>
      </c>
      <c r="AE22" s="44"/>
      <c r="AF22" s="44"/>
      <c r="AG22" s="44"/>
      <c r="AH22" s="44"/>
      <c r="AI22" s="44"/>
      <c r="AJ22" s="44"/>
      <c r="AK22" s="44" t="s">
        <v>102</v>
      </c>
      <c r="AL22" s="44"/>
      <c r="AM22" s="44"/>
      <c r="AN22" s="44"/>
      <c r="AO22" s="54"/>
      <c r="AP22" s="44"/>
      <c r="AQ22" s="44"/>
      <c r="AR22" s="44"/>
      <c r="AS22" s="56">
        <v>0.6</v>
      </c>
      <c r="AT22" s="44"/>
      <c r="AU22" s="44"/>
      <c r="AV22" s="44"/>
      <c r="AW22" s="44"/>
      <c r="AX22" s="44"/>
      <c r="AY22" s="44"/>
      <c r="AZ22" s="44"/>
      <c r="BA22" s="44"/>
      <c r="BB22" s="44"/>
      <c r="BC22" s="44"/>
      <c r="BD22" s="115" t="s">
        <v>129</v>
      </c>
    </row>
    <row r="23" spans="1:56" ht="216" x14ac:dyDescent="0.3">
      <c r="A23" s="45"/>
      <c r="B23" s="46">
        <v>16</v>
      </c>
      <c r="C23" s="47" t="s">
        <v>351</v>
      </c>
      <c r="D23" s="50" t="s">
        <v>127</v>
      </c>
      <c r="E23" s="50" t="s">
        <v>723</v>
      </c>
      <c r="F23" s="50" t="s">
        <v>342</v>
      </c>
      <c r="G23" s="50" t="s">
        <v>528</v>
      </c>
      <c r="H23" s="112" t="s">
        <v>101</v>
      </c>
      <c r="I23" s="50" t="s">
        <v>195</v>
      </c>
      <c r="J23" s="116" t="s">
        <v>9</v>
      </c>
      <c r="K23" s="50" t="s">
        <v>24</v>
      </c>
      <c r="L23" s="50" t="s">
        <v>13</v>
      </c>
      <c r="M23" s="112" t="s">
        <v>16</v>
      </c>
      <c r="N23" s="112" t="s">
        <v>1</v>
      </c>
      <c r="O23" s="113">
        <v>3</v>
      </c>
      <c r="P23" s="141" t="s">
        <v>352</v>
      </c>
      <c r="Q23" s="141" t="s">
        <v>101</v>
      </c>
      <c r="R23" s="44" t="s">
        <v>102</v>
      </c>
      <c r="S23" s="44" t="s">
        <v>102</v>
      </c>
      <c r="T23" s="44" t="s">
        <v>102</v>
      </c>
      <c r="U23" s="44"/>
      <c r="V23" s="44" t="s">
        <v>102</v>
      </c>
      <c r="W23" s="44"/>
      <c r="X23" s="44" t="s">
        <v>102</v>
      </c>
      <c r="Y23" s="44" t="s">
        <v>102</v>
      </c>
      <c r="Z23" s="54"/>
      <c r="AA23" s="44" t="s">
        <v>102</v>
      </c>
      <c r="AB23" s="44" t="s">
        <v>102</v>
      </c>
      <c r="AC23" s="44" t="s">
        <v>102</v>
      </c>
      <c r="AD23" s="44" t="s">
        <v>102</v>
      </c>
      <c r="AE23" s="44" t="s">
        <v>102</v>
      </c>
      <c r="AF23" s="44" t="s">
        <v>102</v>
      </c>
      <c r="AG23" s="44" t="s">
        <v>102</v>
      </c>
      <c r="AH23" s="44" t="s">
        <v>102</v>
      </c>
      <c r="AI23" s="44" t="s">
        <v>102</v>
      </c>
      <c r="AJ23" s="44" t="s">
        <v>102</v>
      </c>
      <c r="AK23" s="44" t="s">
        <v>102</v>
      </c>
      <c r="AL23" s="44" t="s">
        <v>102</v>
      </c>
      <c r="AM23" s="44" t="s">
        <v>102</v>
      </c>
      <c r="AN23" s="44"/>
      <c r="AO23" s="54"/>
      <c r="AP23" s="44"/>
      <c r="AQ23" s="44"/>
      <c r="AR23" s="44"/>
      <c r="AS23" s="44"/>
      <c r="AT23" s="44"/>
      <c r="AU23" s="44"/>
      <c r="AV23" s="44"/>
      <c r="AW23" s="44"/>
      <c r="AX23" s="44"/>
      <c r="AY23" s="44"/>
      <c r="AZ23" s="44"/>
      <c r="BA23" s="44"/>
      <c r="BB23" s="44"/>
      <c r="BC23" s="44"/>
      <c r="BD23" s="115" t="s">
        <v>130</v>
      </c>
    </row>
    <row r="24" spans="1:56" ht="244.8" x14ac:dyDescent="0.3">
      <c r="A24" s="45"/>
      <c r="B24" s="46">
        <v>17</v>
      </c>
      <c r="C24" s="47" t="s">
        <v>354</v>
      </c>
      <c r="D24" s="50" t="s">
        <v>943</v>
      </c>
      <c r="E24" s="50" t="s">
        <v>724</v>
      </c>
      <c r="F24" s="50" t="s">
        <v>820</v>
      </c>
      <c r="G24" s="50" t="s">
        <v>574</v>
      </c>
      <c r="H24" s="112" t="s">
        <v>101</v>
      </c>
      <c r="I24" s="50" t="s">
        <v>213</v>
      </c>
      <c r="J24" s="116">
        <v>4780</v>
      </c>
      <c r="K24" s="50" t="s">
        <v>30</v>
      </c>
      <c r="L24" s="50" t="s">
        <v>13</v>
      </c>
      <c r="M24" s="112" t="s">
        <v>25</v>
      </c>
      <c r="N24" s="112" t="s">
        <v>1</v>
      </c>
      <c r="O24" s="113">
        <v>3</v>
      </c>
      <c r="P24" s="141" t="s">
        <v>9</v>
      </c>
      <c r="Q24" s="141" t="s">
        <v>9</v>
      </c>
      <c r="R24" s="44" t="s">
        <v>102</v>
      </c>
      <c r="S24" s="44" t="s">
        <v>102</v>
      </c>
      <c r="T24" s="44" t="s">
        <v>102</v>
      </c>
      <c r="U24" s="44"/>
      <c r="V24" s="44" t="s">
        <v>102</v>
      </c>
      <c r="W24" s="44"/>
      <c r="X24" s="44"/>
      <c r="Y24" s="44"/>
      <c r="Z24" s="54"/>
      <c r="AA24" s="44" t="s">
        <v>102</v>
      </c>
      <c r="AB24" s="44" t="s">
        <v>102</v>
      </c>
      <c r="AC24" s="44" t="s">
        <v>102</v>
      </c>
      <c r="AD24" s="44" t="s">
        <v>102</v>
      </c>
      <c r="AE24" s="44"/>
      <c r="AF24" s="44"/>
      <c r="AG24" s="44"/>
      <c r="AH24" s="44"/>
      <c r="AI24" s="44"/>
      <c r="AJ24" s="44"/>
      <c r="AK24" s="44" t="s">
        <v>102</v>
      </c>
      <c r="AL24" s="44" t="s">
        <v>102</v>
      </c>
      <c r="AM24" s="44"/>
      <c r="AN24" s="44"/>
      <c r="AO24" s="54"/>
      <c r="AP24" s="44"/>
      <c r="AQ24" s="44"/>
      <c r="AR24" s="44"/>
      <c r="AS24" s="44"/>
      <c r="AT24" s="44"/>
      <c r="AU24" s="44"/>
      <c r="AV24" s="44"/>
      <c r="AW24" s="44"/>
      <c r="AX24" s="44"/>
      <c r="AY24" s="44"/>
      <c r="AZ24" s="44"/>
      <c r="BA24" s="44"/>
      <c r="BB24" s="44"/>
      <c r="BC24" s="44"/>
      <c r="BD24" s="121" t="s">
        <v>356</v>
      </c>
    </row>
    <row r="25" spans="1:56" ht="331.2" x14ac:dyDescent="0.3">
      <c r="A25" s="45"/>
      <c r="B25" s="46">
        <v>18</v>
      </c>
      <c r="C25" s="47" t="s">
        <v>358</v>
      </c>
      <c r="D25" s="50" t="s">
        <v>127</v>
      </c>
      <c r="E25" s="50" t="s">
        <v>725</v>
      </c>
      <c r="F25" s="50" t="s">
        <v>829</v>
      </c>
      <c r="G25" s="50" t="s">
        <v>574</v>
      </c>
      <c r="H25" s="112" t="s">
        <v>101</v>
      </c>
      <c r="I25" s="50" t="s">
        <v>195</v>
      </c>
      <c r="J25" s="116" t="s">
        <v>9</v>
      </c>
      <c r="K25" s="50" t="s">
        <v>26</v>
      </c>
      <c r="L25" s="50" t="s">
        <v>13</v>
      </c>
      <c r="M25" s="112" t="s">
        <v>45</v>
      </c>
      <c r="N25" s="112" t="s">
        <v>2</v>
      </c>
      <c r="O25" s="113">
        <v>1</v>
      </c>
      <c r="P25" s="141" t="s">
        <v>9</v>
      </c>
      <c r="Q25" s="141" t="s">
        <v>9</v>
      </c>
      <c r="R25" s="44" t="s">
        <v>102</v>
      </c>
      <c r="S25" s="44"/>
      <c r="T25" s="44"/>
      <c r="U25" s="44"/>
      <c r="V25" s="44" t="s">
        <v>102</v>
      </c>
      <c r="W25" s="44"/>
      <c r="X25" s="44" t="s">
        <v>102</v>
      </c>
      <c r="Y25" s="44" t="s">
        <v>102</v>
      </c>
      <c r="Z25" s="54"/>
      <c r="AA25" s="44"/>
      <c r="AB25" s="44"/>
      <c r="AC25" s="44" t="s">
        <v>102</v>
      </c>
      <c r="AD25" s="44" t="s">
        <v>102</v>
      </c>
      <c r="AE25" s="44"/>
      <c r="AF25" s="44" t="s">
        <v>102</v>
      </c>
      <c r="AG25" s="44"/>
      <c r="AH25" s="44"/>
      <c r="AI25" s="44"/>
      <c r="AJ25" s="44"/>
      <c r="AK25" s="44"/>
      <c r="AL25" s="44"/>
      <c r="AM25" s="44"/>
      <c r="AN25" s="44"/>
      <c r="AO25" s="54"/>
      <c r="AP25" s="44"/>
      <c r="AQ25" s="44"/>
      <c r="AR25" s="44"/>
      <c r="AS25" s="44"/>
      <c r="AT25" s="44"/>
      <c r="AU25" s="44"/>
      <c r="AV25" s="44"/>
      <c r="AW25" s="44"/>
      <c r="AX25" s="44"/>
      <c r="AY25" s="44"/>
      <c r="AZ25" s="44"/>
      <c r="BA25" s="44"/>
      <c r="BB25" s="44"/>
      <c r="BC25" s="44"/>
      <c r="BD25" s="115" t="s">
        <v>131</v>
      </c>
    </row>
    <row r="26" spans="1:56" ht="360" x14ac:dyDescent="0.3">
      <c r="A26" s="45"/>
      <c r="B26" s="46">
        <v>19</v>
      </c>
      <c r="C26" s="47" t="s">
        <v>360</v>
      </c>
      <c r="D26" s="50" t="s">
        <v>127</v>
      </c>
      <c r="E26" s="50" t="s">
        <v>726</v>
      </c>
      <c r="F26" s="50" t="s">
        <v>342</v>
      </c>
      <c r="G26" s="50" t="s">
        <v>528</v>
      </c>
      <c r="H26" s="112" t="s">
        <v>101</v>
      </c>
      <c r="I26" s="50" t="s">
        <v>195</v>
      </c>
      <c r="J26" s="111" t="s">
        <v>9</v>
      </c>
      <c r="K26" s="50" t="s">
        <v>26</v>
      </c>
      <c r="L26" s="50" t="s">
        <v>13</v>
      </c>
      <c r="M26" s="112" t="s">
        <v>57</v>
      </c>
      <c r="N26" s="112" t="s">
        <v>4</v>
      </c>
      <c r="O26" s="113">
        <v>2</v>
      </c>
      <c r="P26" s="50" t="s">
        <v>9</v>
      </c>
      <c r="Q26" s="50" t="s">
        <v>9</v>
      </c>
      <c r="R26" s="44" t="s">
        <v>102</v>
      </c>
      <c r="S26" s="44" t="s">
        <v>102</v>
      </c>
      <c r="T26" s="44"/>
      <c r="U26" s="44"/>
      <c r="V26" s="44"/>
      <c r="W26" s="44"/>
      <c r="X26" s="44" t="s">
        <v>102</v>
      </c>
      <c r="Y26" s="44"/>
      <c r="Z26" s="54"/>
      <c r="AA26" s="44" t="s">
        <v>102</v>
      </c>
      <c r="AB26" s="44" t="s">
        <v>102</v>
      </c>
      <c r="AC26" s="44"/>
      <c r="AD26" s="44"/>
      <c r="AE26" s="44" t="s">
        <v>102</v>
      </c>
      <c r="AF26" s="44"/>
      <c r="AG26" s="44"/>
      <c r="AH26" s="44" t="s">
        <v>102</v>
      </c>
      <c r="AI26" s="44"/>
      <c r="AJ26" s="44"/>
      <c r="AK26" s="44"/>
      <c r="AL26" s="44"/>
      <c r="AM26" s="44"/>
      <c r="AN26" s="44"/>
      <c r="AO26" s="54"/>
      <c r="AP26" s="44"/>
      <c r="AQ26" s="44"/>
      <c r="AR26" s="44"/>
      <c r="AS26" s="44"/>
      <c r="AT26" s="44"/>
      <c r="AU26" s="44"/>
      <c r="AV26" s="44"/>
      <c r="AW26" s="44"/>
      <c r="AX26" s="44"/>
      <c r="AY26" s="44"/>
      <c r="AZ26" s="44"/>
      <c r="BA26" s="44"/>
      <c r="BB26" s="44"/>
      <c r="BC26" s="44"/>
      <c r="BD26" s="115" t="s">
        <v>132</v>
      </c>
    </row>
    <row r="27" spans="1:56" ht="216" x14ac:dyDescent="0.3">
      <c r="A27" s="45"/>
      <c r="B27" s="46">
        <v>20</v>
      </c>
      <c r="C27" s="47" t="s">
        <v>361</v>
      </c>
      <c r="D27" s="50" t="s">
        <v>133</v>
      </c>
      <c r="E27" s="50" t="s">
        <v>727</v>
      </c>
      <c r="F27" s="50" t="s">
        <v>342</v>
      </c>
      <c r="G27" s="50" t="s">
        <v>528</v>
      </c>
      <c r="H27" s="112" t="s">
        <v>101</v>
      </c>
      <c r="I27" s="50" t="s">
        <v>195</v>
      </c>
      <c r="J27" s="116" t="s">
        <v>9</v>
      </c>
      <c r="K27" s="50" t="s">
        <v>24</v>
      </c>
      <c r="L27" s="50" t="s">
        <v>13</v>
      </c>
      <c r="M27" s="112" t="s">
        <v>57</v>
      </c>
      <c r="N27" s="112" t="s">
        <v>4</v>
      </c>
      <c r="O27" s="113">
        <v>1</v>
      </c>
      <c r="P27" s="50" t="s">
        <v>9</v>
      </c>
      <c r="Q27" s="50" t="s">
        <v>9</v>
      </c>
      <c r="R27" s="44" t="s">
        <v>102</v>
      </c>
      <c r="S27" s="44"/>
      <c r="T27" s="44"/>
      <c r="U27" s="44"/>
      <c r="V27" s="44" t="s">
        <v>102</v>
      </c>
      <c r="W27" s="44"/>
      <c r="X27" s="44" t="s">
        <v>102</v>
      </c>
      <c r="Y27" s="44" t="s">
        <v>102</v>
      </c>
      <c r="Z27" s="54"/>
      <c r="AA27" s="44" t="s">
        <v>102</v>
      </c>
      <c r="AB27" s="44" t="s">
        <v>102</v>
      </c>
      <c r="AC27" s="44"/>
      <c r="AD27" s="44" t="s">
        <v>102</v>
      </c>
      <c r="AE27" s="44"/>
      <c r="AF27" s="44" t="s">
        <v>102</v>
      </c>
      <c r="AG27" s="44"/>
      <c r="AH27" s="44" t="s">
        <v>102</v>
      </c>
      <c r="AI27" s="44"/>
      <c r="AJ27" s="44"/>
      <c r="AK27" s="44"/>
      <c r="AL27" s="44"/>
      <c r="AM27" s="44"/>
      <c r="AN27" s="44"/>
      <c r="AO27" s="54"/>
      <c r="AP27" s="44"/>
      <c r="AQ27" s="44"/>
      <c r="AR27" s="44"/>
      <c r="AS27" s="44"/>
      <c r="AT27" s="44"/>
      <c r="AU27" s="44"/>
      <c r="AV27" s="44"/>
      <c r="AW27" s="44"/>
      <c r="AX27" s="44"/>
      <c r="AY27" s="44"/>
      <c r="AZ27" s="44"/>
      <c r="BA27" s="44"/>
      <c r="BB27" s="44"/>
      <c r="BC27" s="44"/>
      <c r="BD27" s="9" t="s">
        <v>910</v>
      </c>
    </row>
    <row r="28" spans="1:56" ht="273.60000000000002" x14ac:dyDescent="0.3">
      <c r="A28" s="45"/>
      <c r="B28" s="46">
        <v>21</v>
      </c>
      <c r="C28" s="47" t="s">
        <v>362</v>
      </c>
      <c r="D28" s="50" t="s">
        <v>115</v>
      </c>
      <c r="E28" s="50" t="s">
        <v>728</v>
      </c>
      <c r="F28" s="50" t="s">
        <v>363</v>
      </c>
      <c r="G28" s="50" t="s">
        <v>574</v>
      </c>
      <c r="H28" s="112" t="s">
        <v>197</v>
      </c>
      <c r="I28" s="50" t="s">
        <v>198</v>
      </c>
      <c r="J28" s="116" t="s">
        <v>9</v>
      </c>
      <c r="K28" s="50" t="s">
        <v>26</v>
      </c>
      <c r="L28" s="50" t="s">
        <v>13</v>
      </c>
      <c r="M28" s="112" t="s">
        <v>37</v>
      </c>
      <c r="N28" s="112" t="s">
        <v>2</v>
      </c>
      <c r="O28" s="113">
        <v>2</v>
      </c>
      <c r="P28" s="50" t="s">
        <v>9</v>
      </c>
      <c r="Q28" s="50" t="s">
        <v>9</v>
      </c>
      <c r="R28" s="44" t="s">
        <v>102</v>
      </c>
      <c r="S28" s="44"/>
      <c r="T28" s="44"/>
      <c r="U28" s="44"/>
      <c r="V28" s="44" t="s">
        <v>102</v>
      </c>
      <c r="W28" s="44"/>
      <c r="X28" s="44" t="s">
        <v>102</v>
      </c>
      <c r="Y28" s="44" t="s">
        <v>102</v>
      </c>
      <c r="Z28" s="54"/>
      <c r="AA28" s="44" t="s">
        <v>102</v>
      </c>
      <c r="AB28" s="44" t="s">
        <v>102</v>
      </c>
      <c r="AC28" s="44" t="s">
        <v>102</v>
      </c>
      <c r="AD28" s="44" t="s">
        <v>102</v>
      </c>
      <c r="AE28" s="44"/>
      <c r="AF28" s="44"/>
      <c r="AG28" s="44" t="s">
        <v>102</v>
      </c>
      <c r="AH28" s="44"/>
      <c r="AI28" s="44" t="s">
        <v>102</v>
      </c>
      <c r="AJ28" s="44" t="s">
        <v>102</v>
      </c>
      <c r="AK28" s="44"/>
      <c r="AL28" s="44"/>
      <c r="AM28" s="44" t="s">
        <v>102</v>
      </c>
      <c r="AN28" s="44"/>
      <c r="AO28" s="54"/>
      <c r="AP28" s="44"/>
      <c r="AQ28" s="44"/>
      <c r="AR28" s="44"/>
      <c r="AS28" s="44"/>
      <c r="AT28" s="44"/>
      <c r="AU28" s="44"/>
      <c r="AV28" s="44"/>
      <c r="AW28" s="44"/>
      <c r="AX28" s="44"/>
      <c r="AY28" s="44"/>
      <c r="AZ28" s="44"/>
      <c r="BA28" s="44"/>
      <c r="BB28" s="44"/>
      <c r="BC28" s="44"/>
      <c r="BD28" s="115" t="s">
        <v>134</v>
      </c>
    </row>
    <row r="29" spans="1:56" ht="331.2" x14ac:dyDescent="0.3">
      <c r="A29" s="45"/>
      <c r="B29" s="46">
        <v>22</v>
      </c>
      <c r="C29" s="48" t="s">
        <v>374</v>
      </c>
      <c r="D29" s="50" t="s">
        <v>135</v>
      </c>
      <c r="E29" s="50" t="s">
        <v>729</v>
      </c>
      <c r="F29" s="50" t="s">
        <v>829</v>
      </c>
      <c r="G29" s="50" t="s">
        <v>574</v>
      </c>
      <c r="H29" s="112" t="s">
        <v>101</v>
      </c>
      <c r="I29" s="50" t="s">
        <v>213</v>
      </c>
      <c r="J29" s="116" t="s">
        <v>9</v>
      </c>
      <c r="K29" s="50" t="s">
        <v>26</v>
      </c>
      <c r="L29" s="50" t="s">
        <v>13</v>
      </c>
      <c r="M29" s="112" t="s">
        <v>57</v>
      </c>
      <c r="N29" s="112" t="s">
        <v>4</v>
      </c>
      <c r="O29" s="113">
        <v>1</v>
      </c>
      <c r="P29" s="141" t="s">
        <v>364</v>
      </c>
      <c r="Q29" s="141" t="s">
        <v>101</v>
      </c>
      <c r="R29" s="44" t="s">
        <v>102</v>
      </c>
      <c r="S29" s="44" t="s">
        <v>102</v>
      </c>
      <c r="T29" s="44"/>
      <c r="U29" s="44" t="s">
        <v>102</v>
      </c>
      <c r="V29" s="44" t="s">
        <v>102</v>
      </c>
      <c r="W29" s="44"/>
      <c r="X29" s="44"/>
      <c r="Y29" s="44"/>
      <c r="Z29" s="54"/>
      <c r="AA29" s="44" t="s">
        <v>102</v>
      </c>
      <c r="AB29" s="44" t="s">
        <v>102</v>
      </c>
      <c r="AC29" s="44"/>
      <c r="AD29" s="44" t="s">
        <v>102</v>
      </c>
      <c r="AE29" s="44" t="s">
        <v>102</v>
      </c>
      <c r="AF29" s="44"/>
      <c r="AG29" s="44"/>
      <c r="AH29" s="44"/>
      <c r="AI29" s="44" t="s">
        <v>102</v>
      </c>
      <c r="AJ29" s="44"/>
      <c r="AK29" s="44"/>
      <c r="AL29" s="44"/>
      <c r="AM29" s="44"/>
      <c r="AN29" s="44"/>
      <c r="AO29" s="54"/>
      <c r="AP29" s="44"/>
      <c r="AQ29" s="44"/>
      <c r="AR29" s="44"/>
      <c r="AS29" s="44"/>
      <c r="AT29" s="56">
        <v>0.25</v>
      </c>
      <c r="AU29" s="44"/>
      <c r="AV29" s="44"/>
      <c r="AW29" s="44"/>
      <c r="AX29" s="44"/>
      <c r="AY29" s="44"/>
      <c r="AZ29" s="44"/>
      <c r="BA29" s="44"/>
      <c r="BB29" s="44"/>
      <c r="BC29" s="44"/>
      <c r="BD29" s="115" t="s">
        <v>730</v>
      </c>
    </row>
    <row r="30" spans="1:56" ht="302.39999999999998" x14ac:dyDescent="0.3">
      <c r="A30" s="45"/>
      <c r="B30" s="46">
        <v>23</v>
      </c>
      <c r="C30" s="47" t="s">
        <v>372</v>
      </c>
      <c r="D30" s="50" t="s">
        <v>135</v>
      </c>
      <c r="E30" s="50" t="s">
        <v>731</v>
      </c>
      <c r="F30" s="50" t="s">
        <v>309</v>
      </c>
      <c r="G30" s="50" t="s">
        <v>528</v>
      </c>
      <c r="H30" s="112" t="s">
        <v>101</v>
      </c>
      <c r="I30" s="50" t="s">
        <v>213</v>
      </c>
      <c r="J30" s="116" t="s">
        <v>9</v>
      </c>
      <c r="K30" s="50" t="s">
        <v>30</v>
      </c>
      <c r="L30" s="50" t="s">
        <v>13</v>
      </c>
      <c r="M30" s="112" t="s">
        <v>51</v>
      </c>
      <c r="N30" s="112" t="s">
        <v>2</v>
      </c>
      <c r="O30" s="113">
        <v>2</v>
      </c>
      <c r="P30" s="141" t="s">
        <v>371</v>
      </c>
      <c r="Q30" s="141" t="s">
        <v>101</v>
      </c>
      <c r="R30" s="44" t="s">
        <v>102</v>
      </c>
      <c r="S30" s="44" t="s">
        <v>102</v>
      </c>
      <c r="T30" s="44"/>
      <c r="U30" s="44"/>
      <c r="V30" s="44"/>
      <c r="W30" s="44"/>
      <c r="X30" s="44" t="s">
        <v>102</v>
      </c>
      <c r="Y30" s="44"/>
      <c r="Z30" s="54"/>
      <c r="AA30" s="44" t="s">
        <v>102</v>
      </c>
      <c r="AB30" s="44" t="s">
        <v>102</v>
      </c>
      <c r="AC30" s="44"/>
      <c r="AD30" s="44" t="s">
        <v>102</v>
      </c>
      <c r="AE30" s="44"/>
      <c r="AF30" s="44" t="s">
        <v>102</v>
      </c>
      <c r="AG30" s="44"/>
      <c r="AH30" s="44"/>
      <c r="AI30" s="44"/>
      <c r="AJ30" s="44"/>
      <c r="AK30" s="44"/>
      <c r="AL30" s="44" t="s">
        <v>102</v>
      </c>
      <c r="AM30" s="44"/>
      <c r="AN30" s="44"/>
      <c r="AO30" s="54"/>
      <c r="AP30" s="44"/>
      <c r="AQ30" s="44"/>
      <c r="AR30" s="56">
        <v>0.4</v>
      </c>
      <c r="AS30" s="44"/>
      <c r="AT30" s="44"/>
      <c r="AU30" s="44"/>
      <c r="AV30" s="44"/>
      <c r="AW30" s="44"/>
      <c r="AX30" s="44"/>
      <c r="AY30" s="44"/>
      <c r="AZ30" s="44"/>
      <c r="BA30" s="44"/>
      <c r="BB30" s="44"/>
      <c r="BC30" s="44"/>
      <c r="BD30" s="115" t="s">
        <v>1042</v>
      </c>
    </row>
    <row r="31" spans="1:56" ht="331.2" x14ac:dyDescent="0.3">
      <c r="A31" s="45"/>
      <c r="B31" s="46">
        <v>24</v>
      </c>
      <c r="C31" s="47" t="s">
        <v>373</v>
      </c>
      <c r="D31" s="50" t="s">
        <v>136</v>
      </c>
      <c r="E31" s="50" t="s">
        <v>732</v>
      </c>
      <c r="F31" s="50" t="s">
        <v>339</v>
      </c>
      <c r="G31" s="50" t="s">
        <v>528</v>
      </c>
      <c r="H31" s="112" t="s">
        <v>197</v>
      </c>
      <c r="I31" s="50" t="s">
        <v>198</v>
      </c>
      <c r="J31" s="116" t="s">
        <v>9</v>
      </c>
      <c r="K31" s="50" t="s">
        <v>30</v>
      </c>
      <c r="L31" s="50" t="s">
        <v>13</v>
      </c>
      <c r="M31" s="112" t="s">
        <v>55</v>
      </c>
      <c r="N31" s="112" t="s">
        <v>3</v>
      </c>
      <c r="O31" s="113">
        <v>3</v>
      </c>
      <c r="P31" s="50" t="s">
        <v>9</v>
      </c>
      <c r="Q31" s="50" t="s">
        <v>9</v>
      </c>
      <c r="R31" s="44" t="s">
        <v>102</v>
      </c>
      <c r="S31" s="44"/>
      <c r="T31" s="44"/>
      <c r="U31" s="44" t="s">
        <v>102</v>
      </c>
      <c r="V31" s="44"/>
      <c r="W31" s="44"/>
      <c r="X31" s="44" t="s">
        <v>102</v>
      </c>
      <c r="Y31" s="44"/>
      <c r="Z31" s="54"/>
      <c r="AA31" s="44" t="s">
        <v>102</v>
      </c>
      <c r="AB31" s="44" t="s">
        <v>102</v>
      </c>
      <c r="AC31" s="44"/>
      <c r="AD31" s="44" t="s">
        <v>102</v>
      </c>
      <c r="AE31" s="44"/>
      <c r="AF31" s="44"/>
      <c r="AG31" s="44"/>
      <c r="AH31" s="44"/>
      <c r="AI31" s="44"/>
      <c r="AJ31" s="44"/>
      <c r="AK31" s="114" t="s">
        <v>102</v>
      </c>
      <c r="AL31" s="44"/>
      <c r="AM31" s="44"/>
      <c r="AN31" s="44"/>
      <c r="AO31" s="54"/>
      <c r="AP31" s="44"/>
      <c r="AQ31" s="44"/>
      <c r="AR31" s="44"/>
      <c r="AS31" s="44"/>
      <c r="AT31" s="44"/>
      <c r="AU31" s="44"/>
      <c r="AV31" s="44"/>
      <c r="AW31" s="44"/>
      <c r="AX31" s="44"/>
      <c r="AY31" s="44"/>
      <c r="AZ31" s="114"/>
      <c r="BA31" s="44"/>
      <c r="BB31" s="44"/>
      <c r="BC31" s="44"/>
      <c r="BD31" s="115" t="s">
        <v>137</v>
      </c>
    </row>
    <row r="32" spans="1:56" ht="273.60000000000002" x14ac:dyDescent="0.3">
      <c r="A32" s="45"/>
      <c r="B32" s="46">
        <v>25</v>
      </c>
      <c r="C32" s="47" t="s">
        <v>901</v>
      </c>
      <c r="D32" s="50" t="s">
        <v>138</v>
      </c>
      <c r="E32" s="50" t="s">
        <v>733</v>
      </c>
      <c r="F32" s="50" t="s">
        <v>828</v>
      </c>
      <c r="G32" s="50" t="s">
        <v>574</v>
      </c>
      <c r="H32" s="112" t="s">
        <v>101</v>
      </c>
      <c r="I32" s="50" t="s">
        <v>105</v>
      </c>
      <c r="J32" s="116" t="s">
        <v>9</v>
      </c>
      <c r="K32" s="50" t="s">
        <v>30</v>
      </c>
      <c r="L32" s="50" t="s">
        <v>13</v>
      </c>
      <c r="M32" s="112" t="s">
        <v>57</v>
      </c>
      <c r="N32" s="112" t="s">
        <v>4</v>
      </c>
      <c r="O32" s="113">
        <v>3</v>
      </c>
      <c r="P32" s="50" t="s">
        <v>9</v>
      </c>
      <c r="Q32" s="50" t="s">
        <v>9</v>
      </c>
      <c r="R32" s="44" t="s">
        <v>102</v>
      </c>
      <c r="S32" s="44" t="s">
        <v>102</v>
      </c>
      <c r="T32" s="44"/>
      <c r="U32" s="44"/>
      <c r="V32" s="44"/>
      <c r="W32" s="44"/>
      <c r="X32" s="44" t="s">
        <v>102</v>
      </c>
      <c r="Y32" s="44"/>
      <c r="Z32" s="54"/>
      <c r="AA32" s="44" t="s">
        <v>102</v>
      </c>
      <c r="AB32" s="44"/>
      <c r="AC32" s="44"/>
      <c r="AD32" s="44" t="s">
        <v>102</v>
      </c>
      <c r="AE32" s="44" t="s">
        <v>102</v>
      </c>
      <c r="AF32" s="44"/>
      <c r="AG32" s="44" t="s">
        <v>102</v>
      </c>
      <c r="AH32" s="44"/>
      <c r="AI32" s="44"/>
      <c r="AJ32" s="44"/>
      <c r="AK32" s="114" t="s">
        <v>102</v>
      </c>
      <c r="AL32" s="44" t="s">
        <v>102</v>
      </c>
      <c r="AM32" s="44"/>
      <c r="AN32" s="44"/>
      <c r="AO32" s="54"/>
      <c r="AP32" s="44"/>
      <c r="AQ32" s="44"/>
      <c r="AR32" s="44"/>
      <c r="AS32" s="44"/>
      <c r="AT32" s="44"/>
      <c r="AU32" s="44"/>
      <c r="AV32" s="44"/>
      <c r="AW32" s="44"/>
      <c r="AX32" s="44"/>
      <c r="AY32" s="44"/>
      <c r="AZ32" s="114"/>
      <c r="BA32" s="122"/>
      <c r="BB32" s="44"/>
      <c r="BC32" s="44"/>
      <c r="BD32" s="115" t="s">
        <v>139</v>
      </c>
    </row>
    <row r="33" spans="1:56" ht="172.8" x14ac:dyDescent="0.3">
      <c r="A33" s="45"/>
      <c r="B33" s="46">
        <v>26</v>
      </c>
      <c r="C33" s="47" t="s">
        <v>646</v>
      </c>
      <c r="D33" s="50" t="s">
        <v>124</v>
      </c>
      <c r="E33" s="50" t="s">
        <v>821</v>
      </c>
      <c r="F33" s="50" t="s">
        <v>363</v>
      </c>
      <c r="G33" s="50" t="s">
        <v>574</v>
      </c>
      <c r="H33" s="112" t="s">
        <v>191</v>
      </c>
      <c r="I33" s="50" t="s">
        <v>192</v>
      </c>
      <c r="J33" s="116" t="s">
        <v>9</v>
      </c>
      <c r="K33" s="50" t="s">
        <v>62</v>
      </c>
      <c r="L33" s="50" t="s">
        <v>13</v>
      </c>
      <c r="M33" s="112" t="s">
        <v>10</v>
      </c>
      <c r="N33" s="112" t="s">
        <v>1</v>
      </c>
      <c r="O33" s="113">
        <v>3</v>
      </c>
      <c r="P33" s="50" t="s">
        <v>436</v>
      </c>
      <c r="Q33" s="50" t="s">
        <v>197</v>
      </c>
      <c r="R33" s="44" t="s">
        <v>102</v>
      </c>
      <c r="S33" s="44" t="s">
        <v>102</v>
      </c>
      <c r="T33" s="44"/>
      <c r="U33" s="44" t="s">
        <v>102</v>
      </c>
      <c r="V33" s="44" t="s">
        <v>102</v>
      </c>
      <c r="W33" s="44"/>
      <c r="X33" s="44" t="s">
        <v>102</v>
      </c>
      <c r="Y33" s="44" t="s">
        <v>102</v>
      </c>
      <c r="Z33" s="54"/>
      <c r="AA33" s="44" t="s">
        <v>102</v>
      </c>
      <c r="AB33" s="44" t="s">
        <v>102</v>
      </c>
      <c r="AC33" s="44" t="s">
        <v>102</v>
      </c>
      <c r="AD33" s="44" t="s">
        <v>102</v>
      </c>
      <c r="AE33" s="44" t="s">
        <v>102</v>
      </c>
      <c r="AF33" s="44" t="s">
        <v>102</v>
      </c>
      <c r="AG33" s="44"/>
      <c r="AH33" s="44" t="s">
        <v>102</v>
      </c>
      <c r="AI33" s="44" t="s">
        <v>102</v>
      </c>
      <c r="AJ33" s="44"/>
      <c r="AK33" s="44" t="s">
        <v>102</v>
      </c>
      <c r="AL33" s="44"/>
      <c r="AM33" s="44" t="s">
        <v>102</v>
      </c>
      <c r="AN33" s="44"/>
      <c r="AO33" s="54"/>
      <c r="AP33" s="44"/>
      <c r="AQ33" s="44"/>
      <c r="AR33" s="44"/>
      <c r="AS33" s="44"/>
      <c r="AT33" s="44"/>
      <c r="AU33" s="44"/>
      <c r="AV33" s="44"/>
      <c r="AW33" s="44"/>
      <c r="AX33" s="44"/>
      <c r="AY33" s="44"/>
      <c r="AZ33" s="44"/>
      <c r="BA33" s="44"/>
      <c r="BB33" s="44"/>
      <c r="BC33" s="44"/>
      <c r="BD33" s="115" t="s">
        <v>140</v>
      </c>
    </row>
    <row r="34" spans="1:56" ht="273.60000000000002" x14ac:dyDescent="0.3">
      <c r="A34" s="45"/>
      <c r="B34" s="46">
        <v>27</v>
      </c>
      <c r="C34" s="47" t="s">
        <v>647</v>
      </c>
      <c r="D34" s="50" t="s">
        <v>124</v>
      </c>
      <c r="E34" s="50" t="s">
        <v>797</v>
      </c>
      <c r="F34" s="50" t="s">
        <v>828</v>
      </c>
      <c r="G34" s="50" t="s">
        <v>528</v>
      </c>
      <c r="H34" s="112" t="s">
        <v>191</v>
      </c>
      <c r="I34" s="50" t="s">
        <v>192</v>
      </c>
      <c r="J34" s="116" t="s">
        <v>9</v>
      </c>
      <c r="K34" s="50" t="s">
        <v>30</v>
      </c>
      <c r="L34" s="50" t="s">
        <v>13</v>
      </c>
      <c r="M34" s="112" t="s">
        <v>10</v>
      </c>
      <c r="N34" s="112" t="s">
        <v>1</v>
      </c>
      <c r="O34" s="113">
        <v>3</v>
      </c>
      <c r="P34" s="50" t="s">
        <v>437</v>
      </c>
      <c r="Q34" s="50" t="s">
        <v>197</v>
      </c>
      <c r="R34" s="44" t="s">
        <v>102</v>
      </c>
      <c r="S34" s="44" t="s">
        <v>102</v>
      </c>
      <c r="T34" s="44" t="s">
        <v>102</v>
      </c>
      <c r="U34" s="44" t="s">
        <v>102</v>
      </c>
      <c r="V34" s="44" t="s">
        <v>102</v>
      </c>
      <c r="W34" s="44"/>
      <c r="X34" s="44" t="s">
        <v>102</v>
      </c>
      <c r="Y34" s="44" t="s">
        <v>102</v>
      </c>
      <c r="Z34" s="54"/>
      <c r="AA34" s="44" t="s">
        <v>102</v>
      </c>
      <c r="AB34" s="44" t="s">
        <v>102</v>
      </c>
      <c r="AC34" s="44"/>
      <c r="AD34" s="44" t="s">
        <v>102</v>
      </c>
      <c r="AE34" s="44" t="s">
        <v>102</v>
      </c>
      <c r="AF34" s="44" t="s">
        <v>102</v>
      </c>
      <c r="AG34" s="44" t="s">
        <v>102</v>
      </c>
      <c r="AH34" s="44" t="s">
        <v>102</v>
      </c>
      <c r="AI34" s="44" t="s">
        <v>102</v>
      </c>
      <c r="AJ34" s="44"/>
      <c r="AK34" s="44" t="s">
        <v>102</v>
      </c>
      <c r="AL34" s="44"/>
      <c r="AM34" s="44" t="s">
        <v>102</v>
      </c>
      <c r="AN34" s="44"/>
      <c r="AO34" s="54"/>
      <c r="AP34" s="44"/>
      <c r="AQ34" s="44"/>
      <c r="AR34" s="44"/>
      <c r="AS34" s="56">
        <v>0.05</v>
      </c>
      <c r="AT34" s="44"/>
      <c r="AU34" s="44"/>
      <c r="AV34" s="44"/>
      <c r="AW34" s="44"/>
      <c r="AX34" s="44"/>
      <c r="AY34" s="44"/>
      <c r="AZ34" s="44"/>
      <c r="BA34" s="44"/>
      <c r="BB34" s="56">
        <v>0.03</v>
      </c>
      <c r="BC34" s="44"/>
      <c r="BD34" s="115" t="s">
        <v>140</v>
      </c>
    </row>
    <row r="35" spans="1:56" ht="273.60000000000002" x14ac:dyDescent="0.3">
      <c r="A35" s="45"/>
      <c r="B35" s="46">
        <v>28</v>
      </c>
      <c r="C35" s="47" t="s">
        <v>648</v>
      </c>
      <c r="D35" s="50" t="s">
        <v>136</v>
      </c>
      <c r="E35" s="50" t="s">
        <v>734</v>
      </c>
      <c r="F35" s="50" t="s">
        <v>363</v>
      </c>
      <c r="G35" s="50" t="s">
        <v>574</v>
      </c>
      <c r="H35" s="112" t="s">
        <v>101</v>
      </c>
      <c r="I35" s="50" t="s">
        <v>195</v>
      </c>
      <c r="J35" s="116" t="s">
        <v>9</v>
      </c>
      <c r="K35" s="50" t="s">
        <v>62</v>
      </c>
      <c r="L35" s="50" t="s">
        <v>13</v>
      </c>
      <c r="M35" s="112" t="s">
        <v>55</v>
      </c>
      <c r="N35" s="112" t="s">
        <v>3</v>
      </c>
      <c r="O35" s="113">
        <v>2</v>
      </c>
      <c r="P35" s="50" t="s">
        <v>9</v>
      </c>
      <c r="Q35" s="50" t="s">
        <v>9</v>
      </c>
      <c r="R35" s="44" t="s">
        <v>102</v>
      </c>
      <c r="S35" s="44"/>
      <c r="T35" s="44"/>
      <c r="U35" s="44" t="s">
        <v>102</v>
      </c>
      <c r="V35" s="44" t="s">
        <v>102</v>
      </c>
      <c r="W35" s="44"/>
      <c r="X35" s="44" t="s">
        <v>102</v>
      </c>
      <c r="Y35" s="44"/>
      <c r="Z35" s="54"/>
      <c r="AA35" s="44" t="s">
        <v>102</v>
      </c>
      <c r="AB35" s="44"/>
      <c r="AC35" s="44" t="s">
        <v>102</v>
      </c>
      <c r="AD35" s="44" t="s">
        <v>102</v>
      </c>
      <c r="AE35" s="44" t="s">
        <v>102</v>
      </c>
      <c r="AF35" s="44"/>
      <c r="AG35" s="44" t="s">
        <v>102</v>
      </c>
      <c r="AH35" s="44" t="s">
        <v>102</v>
      </c>
      <c r="AI35" s="44" t="s">
        <v>102</v>
      </c>
      <c r="AJ35" s="44" t="s">
        <v>102</v>
      </c>
      <c r="AK35" s="44"/>
      <c r="AL35" s="44"/>
      <c r="AM35" s="44" t="s">
        <v>102</v>
      </c>
      <c r="AN35" s="44"/>
      <c r="AO35" s="54"/>
      <c r="AP35" s="44"/>
      <c r="AQ35" s="44"/>
      <c r="AR35" s="44"/>
      <c r="AS35" s="44"/>
      <c r="AT35" s="44"/>
      <c r="AU35" s="44"/>
      <c r="AV35" s="44"/>
      <c r="AW35" s="44"/>
      <c r="AX35" s="44"/>
      <c r="AY35" s="44"/>
      <c r="AZ35" s="44"/>
      <c r="BA35" s="44"/>
      <c r="BB35" s="44"/>
      <c r="BC35" s="44"/>
      <c r="BD35" s="115" t="s">
        <v>141</v>
      </c>
    </row>
    <row r="36" spans="1:56" ht="302.39999999999998" x14ac:dyDescent="0.3">
      <c r="A36" s="45"/>
      <c r="B36" s="46">
        <v>29</v>
      </c>
      <c r="C36" s="47" t="s">
        <v>649</v>
      </c>
      <c r="D36" s="50" t="s">
        <v>142</v>
      </c>
      <c r="E36" s="50" t="s">
        <v>735</v>
      </c>
      <c r="F36" s="50" t="s">
        <v>363</v>
      </c>
      <c r="G36" s="50" t="s">
        <v>574</v>
      </c>
      <c r="H36" s="112" t="s">
        <v>101</v>
      </c>
      <c r="I36" s="50" t="s">
        <v>195</v>
      </c>
      <c r="J36" s="116" t="s">
        <v>9</v>
      </c>
      <c r="K36" s="50" t="s">
        <v>62</v>
      </c>
      <c r="L36" s="50" t="s">
        <v>13</v>
      </c>
      <c r="M36" s="112" t="s">
        <v>51</v>
      </c>
      <c r="N36" s="112" t="s">
        <v>2</v>
      </c>
      <c r="O36" s="113">
        <v>2</v>
      </c>
      <c r="P36" s="50" t="s">
        <v>9</v>
      </c>
      <c r="Q36" s="50" t="s">
        <v>9</v>
      </c>
      <c r="R36" s="44" t="s">
        <v>102</v>
      </c>
      <c r="S36" s="44" t="s">
        <v>102</v>
      </c>
      <c r="T36" s="44"/>
      <c r="U36" s="44" t="s">
        <v>102</v>
      </c>
      <c r="V36" s="44" t="s">
        <v>102</v>
      </c>
      <c r="W36" s="44"/>
      <c r="X36" s="44" t="s">
        <v>102</v>
      </c>
      <c r="Y36" s="44"/>
      <c r="Z36" s="54"/>
      <c r="AA36" s="44" t="s">
        <v>102</v>
      </c>
      <c r="AB36" s="44" t="s">
        <v>102</v>
      </c>
      <c r="AC36" s="44" t="s">
        <v>102</v>
      </c>
      <c r="AD36" s="44"/>
      <c r="AE36" s="44"/>
      <c r="AF36" s="44"/>
      <c r="AG36" s="44" t="s">
        <v>102</v>
      </c>
      <c r="AH36" s="44"/>
      <c r="AI36" s="44" t="s">
        <v>102</v>
      </c>
      <c r="AJ36" s="44"/>
      <c r="AK36" s="44"/>
      <c r="AL36" s="44"/>
      <c r="AM36" s="44" t="s">
        <v>102</v>
      </c>
      <c r="AN36" s="44"/>
      <c r="AO36" s="54"/>
      <c r="AP36" s="44"/>
      <c r="AQ36" s="44"/>
      <c r="AR36" s="44"/>
      <c r="AS36" s="44"/>
      <c r="AT36" s="44"/>
      <c r="AU36" s="44"/>
      <c r="AV36" s="44"/>
      <c r="AW36" s="44"/>
      <c r="AX36" s="44"/>
      <c r="AY36" s="44"/>
      <c r="AZ36" s="44"/>
      <c r="BA36" s="44"/>
      <c r="BB36" s="44"/>
      <c r="BC36" s="44"/>
      <c r="BD36" s="115" t="s">
        <v>143</v>
      </c>
    </row>
    <row r="37" spans="1:56" ht="288" x14ac:dyDescent="0.3">
      <c r="A37" s="45"/>
      <c r="B37" s="46">
        <v>30</v>
      </c>
      <c r="C37" s="47" t="s">
        <v>355</v>
      </c>
      <c r="D37" s="50" t="s">
        <v>127</v>
      </c>
      <c r="E37" s="50" t="s">
        <v>819</v>
      </c>
      <c r="F37" s="50" t="s">
        <v>342</v>
      </c>
      <c r="G37" s="50" t="s">
        <v>574</v>
      </c>
      <c r="H37" s="112" t="s">
        <v>191</v>
      </c>
      <c r="I37" s="50" t="s">
        <v>192</v>
      </c>
      <c r="J37" s="111" t="s">
        <v>9</v>
      </c>
      <c r="K37" s="50" t="s">
        <v>26</v>
      </c>
      <c r="L37" s="50" t="s">
        <v>13</v>
      </c>
      <c r="M37" s="112" t="s">
        <v>61</v>
      </c>
      <c r="N37" s="112" t="s">
        <v>5</v>
      </c>
      <c r="O37" s="113">
        <v>2</v>
      </c>
      <c r="P37" s="141" t="s">
        <v>353</v>
      </c>
      <c r="Q37" s="141" t="s">
        <v>197</v>
      </c>
      <c r="R37" s="44" t="s">
        <v>102</v>
      </c>
      <c r="S37" s="44" t="s">
        <v>102</v>
      </c>
      <c r="T37" s="44"/>
      <c r="U37" s="44"/>
      <c r="V37" s="44" t="s">
        <v>102</v>
      </c>
      <c r="W37" s="44" t="s">
        <v>102</v>
      </c>
      <c r="X37" s="44" t="s">
        <v>102</v>
      </c>
      <c r="Y37" s="44" t="s">
        <v>102</v>
      </c>
      <c r="Z37" s="54"/>
      <c r="AA37" s="44" t="s">
        <v>102</v>
      </c>
      <c r="AB37" s="44" t="s">
        <v>102</v>
      </c>
      <c r="AC37" s="44" t="s">
        <v>102</v>
      </c>
      <c r="AD37" s="44" t="s">
        <v>102</v>
      </c>
      <c r="AE37" s="44" t="s">
        <v>102</v>
      </c>
      <c r="AF37" s="44" t="s">
        <v>102</v>
      </c>
      <c r="AG37" s="44" t="s">
        <v>102</v>
      </c>
      <c r="AH37" s="44" t="s">
        <v>102</v>
      </c>
      <c r="AI37" s="44" t="s">
        <v>102</v>
      </c>
      <c r="AJ37" s="44" t="s">
        <v>102</v>
      </c>
      <c r="AK37" s="44"/>
      <c r="AL37" s="44" t="s">
        <v>102</v>
      </c>
      <c r="AM37" s="44" t="s">
        <v>102</v>
      </c>
      <c r="AN37" s="44"/>
      <c r="AO37" s="54"/>
      <c r="AP37" s="44"/>
      <c r="AQ37" s="44"/>
      <c r="AR37" s="44"/>
      <c r="AS37" s="56">
        <f>AVERAGE(15%,60%)</f>
        <v>0.375</v>
      </c>
      <c r="AT37" s="44"/>
      <c r="AU37" s="44"/>
      <c r="AV37" s="44"/>
      <c r="AW37" s="44"/>
      <c r="AX37" s="44"/>
      <c r="AY37" s="44"/>
      <c r="AZ37" s="44"/>
      <c r="BA37" s="44"/>
      <c r="BB37" s="44"/>
      <c r="BC37" s="44"/>
      <c r="BD37" s="115" t="s">
        <v>272</v>
      </c>
    </row>
    <row r="38" spans="1:56" ht="409.6" x14ac:dyDescent="0.3">
      <c r="A38" s="45"/>
      <c r="B38" s="46">
        <v>31</v>
      </c>
      <c r="C38" s="47" t="s">
        <v>644</v>
      </c>
      <c r="D38" s="50" t="s">
        <v>569</v>
      </c>
      <c r="E38" s="50" t="s">
        <v>736</v>
      </c>
      <c r="F38" s="50" t="s">
        <v>9</v>
      </c>
      <c r="G38" s="50" t="s">
        <v>9</v>
      </c>
      <c r="H38" s="50" t="s">
        <v>191</v>
      </c>
      <c r="I38" s="50" t="s">
        <v>192</v>
      </c>
      <c r="J38" s="111">
        <v>6497</v>
      </c>
      <c r="K38" s="50" t="s">
        <v>30</v>
      </c>
      <c r="L38" s="50" t="s">
        <v>13</v>
      </c>
      <c r="M38" s="112" t="s">
        <v>51</v>
      </c>
      <c r="N38" s="112" t="s">
        <v>2</v>
      </c>
      <c r="O38" s="113">
        <v>3</v>
      </c>
      <c r="P38" s="141" t="s">
        <v>9</v>
      </c>
      <c r="Q38" s="50" t="s">
        <v>9</v>
      </c>
      <c r="R38" s="44" t="s">
        <v>102</v>
      </c>
      <c r="S38" s="44" t="s">
        <v>102</v>
      </c>
      <c r="T38" s="114" t="s">
        <v>102</v>
      </c>
      <c r="U38" s="44"/>
      <c r="V38" s="44" t="s">
        <v>102</v>
      </c>
      <c r="W38" s="44"/>
      <c r="X38" s="44"/>
      <c r="Y38" s="44"/>
      <c r="Z38" s="54"/>
      <c r="AA38" s="44"/>
      <c r="AB38" s="44"/>
      <c r="AC38" s="44"/>
      <c r="AD38" s="44" t="s">
        <v>102</v>
      </c>
      <c r="AE38" s="44"/>
      <c r="AF38" s="44" t="s">
        <v>102</v>
      </c>
      <c r="AG38" s="44"/>
      <c r="AH38" s="44"/>
      <c r="AI38" s="44"/>
      <c r="AJ38" s="44"/>
      <c r="AK38" s="44" t="s">
        <v>102</v>
      </c>
      <c r="AL38" s="44"/>
      <c r="AM38" s="44" t="s">
        <v>102</v>
      </c>
      <c r="AN38" s="44"/>
      <c r="AO38" s="54"/>
      <c r="AP38" s="44"/>
      <c r="AQ38" s="44"/>
      <c r="AR38" s="44"/>
      <c r="AS38" s="44"/>
      <c r="AT38" s="44"/>
      <c r="AU38" s="56"/>
      <c r="AV38" s="44"/>
      <c r="AW38" s="44"/>
      <c r="AX38" s="44"/>
      <c r="AY38" s="44"/>
      <c r="AZ38" s="44"/>
      <c r="BA38" s="44"/>
      <c r="BB38" s="44"/>
      <c r="BC38" s="44"/>
      <c r="BD38" s="115" t="s">
        <v>737</v>
      </c>
    </row>
    <row r="39" spans="1:56" ht="115.2" x14ac:dyDescent="0.3">
      <c r="A39" s="45"/>
      <c r="B39" s="46">
        <v>32</v>
      </c>
      <c r="C39" s="47" t="s">
        <v>798</v>
      </c>
      <c r="D39" s="50" t="s">
        <v>127</v>
      </c>
      <c r="E39" s="50" t="s">
        <v>404</v>
      </c>
      <c r="F39" s="50" t="s">
        <v>829</v>
      </c>
      <c r="G39" s="50" t="s">
        <v>574</v>
      </c>
      <c r="H39" s="112" t="s">
        <v>197</v>
      </c>
      <c r="I39" s="50" t="s">
        <v>198</v>
      </c>
      <c r="J39" s="116" t="s">
        <v>9</v>
      </c>
      <c r="K39" s="50" t="s">
        <v>26</v>
      </c>
      <c r="L39" s="50" t="s">
        <v>13</v>
      </c>
      <c r="M39" s="112" t="s">
        <v>36</v>
      </c>
      <c r="N39" s="112" t="s">
        <v>2</v>
      </c>
      <c r="O39" s="113">
        <v>3</v>
      </c>
      <c r="P39" s="50" t="s">
        <v>9</v>
      </c>
      <c r="Q39" s="50" t="s">
        <v>9</v>
      </c>
      <c r="R39" s="44" t="s">
        <v>102</v>
      </c>
      <c r="S39" s="44"/>
      <c r="T39" s="44" t="s">
        <v>102</v>
      </c>
      <c r="U39" s="44" t="s">
        <v>102</v>
      </c>
      <c r="V39" s="44"/>
      <c r="W39" s="44"/>
      <c r="X39" s="44" t="s">
        <v>102</v>
      </c>
      <c r="Y39" s="44" t="s">
        <v>102</v>
      </c>
      <c r="Z39" s="54"/>
      <c r="AA39" s="44" t="s">
        <v>102</v>
      </c>
      <c r="AB39" s="44" t="s">
        <v>102</v>
      </c>
      <c r="AC39" s="44"/>
      <c r="AD39" s="44" t="s">
        <v>102</v>
      </c>
      <c r="AE39" s="44"/>
      <c r="AF39" s="44"/>
      <c r="AG39" s="44"/>
      <c r="AH39" s="44"/>
      <c r="AI39" s="44"/>
      <c r="AJ39" s="44"/>
      <c r="AK39" s="44" t="s">
        <v>102</v>
      </c>
      <c r="AL39" s="44"/>
      <c r="AM39" s="44"/>
      <c r="AN39" s="44"/>
      <c r="AO39" s="54"/>
      <c r="AP39" s="44"/>
      <c r="AQ39" s="44"/>
      <c r="AR39" s="44"/>
      <c r="AS39" s="44"/>
      <c r="AT39" s="44"/>
      <c r="AU39" s="44"/>
      <c r="AV39" s="44"/>
      <c r="AW39" s="44"/>
      <c r="AX39" s="44"/>
      <c r="AY39" s="44"/>
      <c r="AZ39" s="44"/>
      <c r="BA39" s="44"/>
      <c r="BB39" s="44"/>
      <c r="BC39" s="44"/>
      <c r="BD39" s="115" t="s">
        <v>405</v>
      </c>
    </row>
    <row r="40" spans="1:56" ht="259.2" x14ac:dyDescent="0.3">
      <c r="A40" s="45"/>
      <c r="B40" s="46">
        <v>33</v>
      </c>
      <c r="C40" s="47" t="s">
        <v>441</v>
      </c>
      <c r="D40" s="48" t="s">
        <v>942</v>
      </c>
      <c r="E40" s="47" t="s">
        <v>738</v>
      </c>
      <c r="F40" s="47" t="s">
        <v>309</v>
      </c>
      <c r="G40" s="48" t="s">
        <v>528</v>
      </c>
      <c r="H40" s="48" t="s">
        <v>101</v>
      </c>
      <c r="I40" s="47" t="s">
        <v>195</v>
      </c>
      <c r="J40" s="51" t="s">
        <v>9</v>
      </c>
      <c r="K40" s="47" t="s">
        <v>30</v>
      </c>
      <c r="L40" s="47" t="s">
        <v>13</v>
      </c>
      <c r="M40" s="48" t="s">
        <v>57</v>
      </c>
      <c r="N40" s="48" t="s">
        <v>4</v>
      </c>
      <c r="O40" s="46">
        <v>3</v>
      </c>
      <c r="P40" s="52" t="s">
        <v>840</v>
      </c>
      <c r="Q40" s="52" t="s">
        <v>101</v>
      </c>
      <c r="R40" s="44" t="s">
        <v>102</v>
      </c>
      <c r="S40" s="44" t="s">
        <v>102</v>
      </c>
      <c r="T40" s="44" t="s">
        <v>102</v>
      </c>
      <c r="U40" s="44"/>
      <c r="V40" s="44"/>
      <c r="W40" s="44"/>
      <c r="X40" s="44" t="s">
        <v>102</v>
      </c>
      <c r="Y40" s="44"/>
      <c r="Z40" s="54"/>
      <c r="AA40" s="44" t="s">
        <v>102</v>
      </c>
      <c r="AB40" s="44"/>
      <c r="AC40" s="44"/>
      <c r="AD40" s="44" t="s">
        <v>102</v>
      </c>
      <c r="AE40" s="44" t="s">
        <v>102</v>
      </c>
      <c r="AF40" s="44" t="s">
        <v>102</v>
      </c>
      <c r="AG40" s="44"/>
      <c r="AH40" s="44"/>
      <c r="AI40" s="44"/>
      <c r="AJ40" s="44" t="s">
        <v>102</v>
      </c>
      <c r="AK40" s="44" t="s">
        <v>102</v>
      </c>
      <c r="AL40" s="44" t="s">
        <v>102</v>
      </c>
      <c r="AM40" s="44"/>
      <c r="AN40" s="44"/>
      <c r="AO40" s="55"/>
      <c r="AP40" s="44"/>
      <c r="AQ40" s="44"/>
      <c r="AR40" s="44"/>
      <c r="AS40" s="56">
        <v>0.2</v>
      </c>
      <c r="AT40" s="44"/>
      <c r="AU40" s="44"/>
      <c r="AV40" s="44"/>
      <c r="AW40" s="44"/>
      <c r="AX40" s="44"/>
      <c r="AY40" s="44"/>
      <c r="AZ40" s="44"/>
      <c r="BA40" s="44"/>
      <c r="BB40" s="44"/>
      <c r="BC40" s="44"/>
      <c r="BD40" s="115" t="s">
        <v>645</v>
      </c>
    </row>
    <row r="41" spans="1:56" ht="409.6" x14ac:dyDescent="0.3">
      <c r="A41" s="45"/>
      <c r="B41" s="46">
        <v>34</v>
      </c>
      <c r="C41" s="47" t="s">
        <v>518</v>
      </c>
      <c r="D41" s="48" t="s">
        <v>120</v>
      </c>
      <c r="E41" s="47" t="s">
        <v>739</v>
      </c>
      <c r="F41" s="47" t="s">
        <v>309</v>
      </c>
      <c r="G41" s="48" t="s">
        <v>528</v>
      </c>
      <c r="H41" s="48" t="s">
        <v>197</v>
      </c>
      <c r="I41" s="47" t="s">
        <v>198</v>
      </c>
      <c r="J41" s="51">
        <v>3600</v>
      </c>
      <c r="K41" s="47" t="s">
        <v>30</v>
      </c>
      <c r="L41" s="47" t="s">
        <v>13</v>
      </c>
      <c r="M41" s="48" t="s">
        <v>519</v>
      </c>
      <c r="N41" s="48" t="s">
        <v>2</v>
      </c>
      <c r="O41" s="46">
        <v>3</v>
      </c>
      <c r="P41" s="52" t="s">
        <v>9</v>
      </c>
      <c r="Q41" s="50" t="s">
        <v>9</v>
      </c>
      <c r="R41" s="44" t="s">
        <v>102</v>
      </c>
      <c r="S41" s="44" t="s">
        <v>102</v>
      </c>
      <c r="T41" s="44"/>
      <c r="U41" s="44"/>
      <c r="V41" s="44"/>
      <c r="W41" s="44"/>
      <c r="X41" s="44" t="s">
        <v>102</v>
      </c>
      <c r="Y41" s="44"/>
      <c r="Z41" s="54"/>
      <c r="AA41" s="44" t="s">
        <v>102</v>
      </c>
      <c r="AB41" s="44" t="s">
        <v>102</v>
      </c>
      <c r="AC41" s="44"/>
      <c r="AD41" s="44" t="s">
        <v>102</v>
      </c>
      <c r="AE41" s="44"/>
      <c r="AF41" s="44" t="s">
        <v>102</v>
      </c>
      <c r="AG41" s="44"/>
      <c r="AH41" s="44"/>
      <c r="AI41" s="44"/>
      <c r="AJ41" s="44"/>
      <c r="AK41" s="44" t="s">
        <v>102</v>
      </c>
      <c r="AL41" s="44"/>
      <c r="AM41" s="44"/>
      <c r="AN41" s="44"/>
      <c r="AO41" s="55"/>
      <c r="AP41" s="44"/>
      <c r="AQ41" s="44"/>
      <c r="AR41" s="44"/>
      <c r="AS41" s="56"/>
      <c r="AT41" s="44"/>
      <c r="AU41" s="44"/>
      <c r="AV41" s="44"/>
      <c r="AW41" s="44"/>
      <c r="AX41" s="44"/>
      <c r="AY41" s="44"/>
      <c r="AZ41" s="44"/>
      <c r="BA41" s="44"/>
      <c r="BB41" s="44"/>
      <c r="BC41" s="44"/>
      <c r="BD41" s="115" t="s">
        <v>632</v>
      </c>
    </row>
    <row r="42" spans="1:56" ht="172.8" x14ac:dyDescent="0.3">
      <c r="A42" s="45"/>
      <c r="B42" s="46">
        <v>35</v>
      </c>
      <c r="C42" s="47" t="s">
        <v>521</v>
      </c>
      <c r="D42" s="48" t="s">
        <v>120</v>
      </c>
      <c r="E42" s="47" t="s">
        <v>740</v>
      </c>
      <c r="F42" s="47" t="s">
        <v>9</v>
      </c>
      <c r="G42" s="48" t="s">
        <v>528</v>
      </c>
      <c r="H42" s="48" t="s">
        <v>101</v>
      </c>
      <c r="I42" s="47" t="s">
        <v>306</v>
      </c>
      <c r="J42" s="51">
        <v>10000</v>
      </c>
      <c r="K42" s="47" t="s">
        <v>30</v>
      </c>
      <c r="L42" s="47" t="s">
        <v>13</v>
      </c>
      <c r="M42" s="48" t="s">
        <v>9</v>
      </c>
      <c r="N42" s="48" t="s">
        <v>9</v>
      </c>
      <c r="O42" s="46">
        <v>3</v>
      </c>
      <c r="P42" s="52" t="s">
        <v>9</v>
      </c>
      <c r="Q42" s="50" t="s">
        <v>9</v>
      </c>
      <c r="R42" s="44" t="s">
        <v>102</v>
      </c>
      <c r="S42" s="44" t="s">
        <v>102</v>
      </c>
      <c r="T42" s="44" t="s">
        <v>102</v>
      </c>
      <c r="U42" s="44"/>
      <c r="V42" s="44"/>
      <c r="W42" s="44"/>
      <c r="X42" s="44" t="s">
        <v>102</v>
      </c>
      <c r="Y42" s="44"/>
      <c r="Z42" s="54"/>
      <c r="AA42" s="44" t="s">
        <v>102</v>
      </c>
      <c r="AB42" s="44"/>
      <c r="AC42" s="44"/>
      <c r="AD42" s="44" t="s">
        <v>102</v>
      </c>
      <c r="AE42" s="44" t="s">
        <v>102</v>
      </c>
      <c r="AF42" s="44" t="s">
        <v>102</v>
      </c>
      <c r="AG42" s="44"/>
      <c r="AH42" s="44"/>
      <c r="AI42" s="44"/>
      <c r="AJ42" s="44" t="s">
        <v>102</v>
      </c>
      <c r="AK42" s="44" t="s">
        <v>102</v>
      </c>
      <c r="AL42" s="44"/>
      <c r="AM42" s="44"/>
      <c r="AN42" s="44"/>
      <c r="AO42" s="55"/>
      <c r="AP42" s="44"/>
      <c r="AQ42" s="44"/>
      <c r="AR42" s="44"/>
      <c r="AS42" s="56"/>
      <c r="AT42" s="44"/>
      <c r="AU42" s="44"/>
      <c r="AV42" s="44"/>
      <c r="AW42" s="44"/>
      <c r="AX42" s="44"/>
      <c r="AY42" s="44"/>
      <c r="AZ42" s="44"/>
      <c r="BA42" s="44"/>
      <c r="BB42" s="44"/>
      <c r="BC42" s="44"/>
      <c r="BD42" s="115" t="s">
        <v>520</v>
      </c>
    </row>
    <row r="43" spans="1:56" ht="316.8" x14ac:dyDescent="0.3">
      <c r="A43" s="45"/>
      <c r="B43" s="46">
        <v>36</v>
      </c>
      <c r="C43" s="47" t="s">
        <v>650</v>
      </c>
      <c r="D43" s="48" t="s">
        <v>523</v>
      </c>
      <c r="E43" s="47" t="s">
        <v>741</v>
      </c>
      <c r="F43" s="47" t="s">
        <v>342</v>
      </c>
      <c r="G43" s="48" t="s">
        <v>574</v>
      </c>
      <c r="H43" s="48" t="s">
        <v>101</v>
      </c>
      <c r="I43" s="47" t="s">
        <v>213</v>
      </c>
      <c r="J43" s="51">
        <v>1000</v>
      </c>
      <c r="K43" s="47" t="s">
        <v>24</v>
      </c>
      <c r="L43" s="47" t="s">
        <v>13</v>
      </c>
      <c r="M43" s="48" t="s">
        <v>9</v>
      </c>
      <c r="N43" s="48" t="s">
        <v>4</v>
      </c>
      <c r="O43" s="46">
        <v>1</v>
      </c>
      <c r="P43" s="52" t="s">
        <v>9</v>
      </c>
      <c r="Q43" s="50" t="s">
        <v>9</v>
      </c>
      <c r="R43" s="44" t="s">
        <v>102</v>
      </c>
      <c r="S43" s="44" t="s">
        <v>102</v>
      </c>
      <c r="T43" s="44"/>
      <c r="U43" s="44"/>
      <c r="V43" s="44" t="s">
        <v>102</v>
      </c>
      <c r="W43" s="44"/>
      <c r="X43" s="44" t="s">
        <v>102</v>
      </c>
      <c r="Y43" s="44" t="s">
        <v>102</v>
      </c>
      <c r="Z43" s="54"/>
      <c r="AA43" s="44"/>
      <c r="AB43" s="44"/>
      <c r="AC43" s="44"/>
      <c r="AD43" s="44" t="s">
        <v>102</v>
      </c>
      <c r="AE43" s="44" t="s">
        <v>102</v>
      </c>
      <c r="AF43" s="44" t="s">
        <v>102</v>
      </c>
      <c r="AG43" s="44"/>
      <c r="AH43" s="44"/>
      <c r="AI43" s="44"/>
      <c r="AJ43" s="44"/>
      <c r="AK43" s="44" t="s">
        <v>102</v>
      </c>
      <c r="AL43" s="44"/>
      <c r="AM43" s="44" t="s">
        <v>102</v>
      </c>
      <c r="AN43" s="44"/>
      <c r="AO43" s="55"/>
      <c r="AP43" s="44"/>
      <c r="AQ43" s="44"/>
      <c r="AR43" s="44"/>
      <c r="AS43" s="56"/>
      <c r="AT43" s="44"/>
      <c r="AU43" s="44"/>
      <c r="AV43" s="44"/>
      <c r="AW43" s="44"/>
      <c r="AX43" s="44"/>
      <c r="AY43" s="44"/>
      <c r="AZ43" s="44"/>
      <c r="BA43" s="44"/>
      <c r="BB43" s="44"/>
      <c r="BC43" s="44"/>
      <c r="BD43" s="115" t="s">
        <v>522</v>
      </c>
    </row>
    <row r="44" spans="1:56" ht="288" x14ac:dyDescent="0.3">
      <c r="A44" s="45"/>
      <c r="B44" s="46">
        <v>37</v>
      </c>
      <c r="C44" s="47" t="s">
        <v>535</v>
      </c>
      <c r="D44" s="48" t="s">
        <v>633</v>
      </c>
      <c r="E44" s="47" t="s">
        <v>742</v>
      </c>
      <c r="F44" s="47" t="s">
        <v>796</v>
      </c>
      <c r="G44" s="47" t="s">
        <v>528</v>
      </c>
      <c r="H44" s="48" t="s">
        <v>101</v>
      </c>
      <c r="I44" s="47" t="s">
        <v>306</v>
      </c>
      <c r="J44" s="51">
        <v>12500</v>
      </c>
      <c r="K44" s="47" t="s">
        <v>62</v>
      </c>
      <c r="L44" s="47" t="s">
        <v>13</v>
      </c>
      <c r="M44" s="48" t="s">
        <v>51</v>
      </c>
      <c r="N44" s="48" t="s">
        <v>2</v>
      </c>
      <c r="O44" s="46">
        <v>3</v>
      </c>
      <c r="P44" s="52" t="s">
        <v>9</v>
      </c>
      <c r="Q44" s="50" t="s">
        <v>9</v>
      </c>
      <c r="R44" s="44" t="s">
        <v>102</v>
      </c>
      <c r="S44" s="44"/>
      <c r="T44" s="44" t="s">
        <v>102</v>
      </c>
      <c r="U44" s="44"/>
      <c r="V44" s="44"/>
      <c r="W44" s="44"/>
      <c r="X44" s="44" t="s">
        <v>102</v>
      </c>
      <c r="Y44" s="44"/>
      <c r="Z44" s="54"/>
      <c r="AA44" s="44" t="s">
        <v>102</v>
      </c>
      <c r="AB44" s="44" t="s">
        <v>102</v>
      </c>
      <c r="AC44" s="44" t="s">
        <v>102</v>
      </c>
      <c r="AD44" s="44"/>
      <c r="AE44" s="44" t="s">
        <v>102</v>
      </c>
      <c r="AF44" s="44"/>
      <c r="AG44" s="44"/>
      <c r="AH44" s="44"/>
      <c r="AI44" s="44"/>
      <c r="AJ44" s="44"/>
      <c r="AK44" s="44" t="s">
        <v>102</v>
      </c>
      <c r="AL44" s="44"/>
      <c r="AM44" s="44" t="s">
        <v>102</v>
      </c>
      <c r="AN44" s="44"/>
      <c r="AO44" s="55"/>
      <c r="AP44" s="44"/>
      <c r="AQ44" s="44"/>
      <c r="AR44" s="44"/>
      <c r="AS44" s="56"/>
      <c r="AT44" s="44"/>
      <c r="AU44" s="44"/>
      <c r="AV44" s="44"/>
      <c r="AW44" s="44"/>
      <c r="AX44" s="44"/>
      <c r="AY44" s="44"/>
      <c r="AZ44" s="44"/>
      <c r="BA44" s="44"/>
      <c r="BB44" s="44"/>
      <c r="BC44" s="44"/>
      <c r="BD44" s="115" t="s">
        <v>534</v>
      </c>
    </row>
    <row r="45" spans="1:56" ht="316.8" x14ac:dyDescent="0.3">
      <c r="A45" s="45"/>
      <c r="B45" s="46">
        <v>38</v>
      </c>
      <c r="C45" s="47" t="s">
        <v>651</v>
      </c>
      <c r="D45" s="48" t="s">
        <v>558</v>
      </c>
      <c r="E45" s="47" t="s">
        <v>743</v>
      </c>
      <c r="F45" s="47" t="s">
        <v>342</v>
      </c>
      <c r="G45" s="47" t="s">
        <v>528</v>
      </c>
      <c r="H45" s="48" t="s">
        <v>101</v>
      </c>
      <c r="I45" s="47" t="s">
        <v>195</v>
      </c>
      <c r="J45" s="51">
        <v>1300</v>
      </c>
      <c r="K45" s="47" t="s">
        <v>26</v>
      </c>
      <c r="L45" s="47" t="s">
        <v>13</v>
      </c>
      <c r="M45" s="48" t="s">
        <v>7</v>
      </c>
      <c r="N45" s="48" t="s">
        <v>1</v>
      </c>
      <c r="O45" s="46">
        <v>1</v>
      </c>
      <c r="P45" s="52" t="s">
        <v>9</v>
      </c>
      <c r="Q45" s="50" t="s">
        <v>9</v>
      </c>
      <c r="R45" s="44" t="s">
        <v>102</v>
      </c>
      <c r="S45" s="44"/>
      <c r="T45" s="44" t="s">
        <v>102</v>
      </c>
      <c r="U45" s="44"/>
      <c r="V45" s="44"/>
      <c r="W45" s="44"/>
      <c r="X45" s="44"/>
      <c r="Y45" s="44"/>
      <c r="Z45" s="54"/>
      <c r="AA45" s="44" t="s">
        <v>102</v>
      </c>
      <c r="AB45" s="44" t="s">
        <v>102</v>
      </c>
      <c r="AC45" s="44"/>
      <c r="AD45" s="44"/>
      <c r="AE45" s="44" t="s">
        <v>102</v>
      </c>
      <c r="AF45" s="44"/>
      <c r="AG45" s="44"/>
      <c r="AH45" s="44"/>
      <c r="AI45" s="44"/>
      <c r="AJ45" s="44" t="s">
        <v>102</v>
      </c>
      <c r="AK45" s="44" t="s">
        <v>102</v>
      </c>
      <c r="AL45" s="44"/>
      <c r="AM45" s="44"/>
      <c r="AN45" s="44"/>
      <c r="AO45" s="55"/>
      <c r="AP45" s="44"/>
      <c r="AQ45" s="44"/>
      <c r="AR45" s="44"/>
      <c r="AS45" s="56"/>
      <c r="AT45" s="44"/>
      <c r="AU45" s="44"/>
      <c r="AV45" s="44"/>
      <c r="AW45" s="44"/>
      <c r="AX45" s="44"/>
      <c r="AY45" s="44"/>
      <c r="AZ45" s="44"/>
      <c r="BA45" s="44"/>
      <c r="BB45" s="44"/>
      <c r="BC45" s="44"/>
      <c r="BD45" s="11" t="s">
        <v>557</v>
      </c>
    </row>
    <row r="46" spans="1:56" ht="345.6" x14ac:dyDescent="0.3">
      <c r="A46" s="45"/>
      <c r="B46" s="46">
        <v>39</v>
      </c>
      <c r="C46" s="47" t="s">
        <v>562</v>
      </c>
      <c r="D46" s="48" t="s">
        <v>559</v>
      </c>
      <c r="E46" s="47" t="s">
        <v>744</v>
      </c>
      <c r="F46" s="47" t="s">
        <v>796</v>
      </c>
      <c r="G46" s="47" t="s">
        <v>109</v>
      </c>
      <c r="H46" s="48" t="s">
        <v>101</v>
      </c>
      <c r="I46" s="47" t="s">
        <v>195</v>
      </c>
      <c r="J46" s="51">
        <v>2370</v>
      </c>
      <c r="K46" s="47" t="s">
        <v>62</v>
      </c>
      <c r="L46" s="47" t="s">
        <v>13</v>
      </c>
      <c r="M46" s="48" t="s">
        <v>57</v>
      </c>
      <c r="N46" s="48" t="s">
        <v>4</v>
      </c>
      <c r="O46" s="46">
        <v>1</v>
      </c>
      <c r="P46" s="52" t="s">
        <v>9</v>
      </c>
      <c r="Q46" s="50" t="s">
        <v>9</v>
      </c>
      <c r="R46" s="44" t="s">
        <v>102</v>
      </c>
      <c r="S46" s="44"/>
      <c r="T46" s="44"/>
      <c r="U46" s="44"/>
      <c r="V46" s="44" t="s">
        <v>102</v>
      </c>
      <c r="W46" s="44"/>
      <c r="X46" s="44" t="s">
        <v>102</v>
      </c>
      <c r="Y46" s="44" t="s">
        <v>102</v>
      </c>
      <c r="Z46" s="54"/>
      <c r="AA46" s="44" t="s">
        <v>102</v>
      </c>
      <c r="AB46" s="44" t="s">
        <v>102</v>
      </c>
      <c r="AC46" s="44"/>
      <c r="AD46" s="44"/>
      <c r="AE46" s="44" t="s">
        <v>102</v>
      </c>
      <c r="AF46" s="44" t="s">
        <v>102</v>
      </c>
      <c r="AG46" s="44"/>
      <c r="AH46" s="44"/>
      <c r="AI46" s="44"/>
      <c r="AJ46" s="44"/>
      <c r="AK46" s="44" t="s">
        <v>102</v>
      </c>
      <c r="AL46" s="44" t="s">
        <v>102</v>
      </c>
      <c r="AM46" s="44"/>
      <c r="AN46" s="44"/>
      <c r="AO46" s="55"/>
      <c r="AP46" s="44"/>
      <c r="AQ46" s="44"/>
      <c r="AR46" s="44"/>
      <c r="AS46" s="56"/>
      <c r="AT46" s="44"/>
      <c r="AU46" s="44"/>
      <c r="AV46" s="44"/>
      <c r="AW46" s="44"/>
      <c r="AX46" s="44"/>
      <c r="AY46" s="44"/>
      <c r="AZ46" s="44"/>
      <c r="BA46" s="44"/>
      <c r="BB46" s="44"/>
      <c r="BC46" s="44"/>
      <c r="BD46" s="115" t="s">
        <v>560</v>
      </c>
    </row>
    <row r="47" spans="1:56" ht="201.6" x14ac:dyDescent="0.3">
      <c r="A47" s="45"/>
      <c r="B47" s="46">
        <v>40</v>
      </c>
      <c r="C47" s="47" t="s">
        <v>652</v>
      </c>
      <c r="D47" s="48" t="s">
        <v>559</v>
      </c>
      <c r="E47" s="47" t="s">
        <v>799</v>
      </c>
      <c r="F47" s="47" t="s">
        <v>342</v>
      </c>
      <c r="G47" s="47" t="s">
        <v>574</v>
      </c>
      <c r="H47" s="48" t="s">
        <v>101</v>
      </c>
      <c r="I47" s="47" t="s">
        <v>195</v>
      </c>
      <c r="J47" s="51">
        <v>50</v>
      </c>
      <c r="K47" s="47" t="s">
        <v>26</v>
      </c>
      <c r="L47" s="47" t="s">
        <v>13</v>
      </c>
      <c r="M47" s="48" t="s">
        <v>9</v>
      </c>
      <c r="N47" s="48" t="s">
        <v>9</v>
      </c>
      <c r="O47" s="46">
        <v>1</v>
      </c>
      <c r="P47" s="52" t="s">
        <v>9</v>
      </c>
      <c r="Q47" s="50" t="s">
        <v>9</v>
      </c>
      <c r="R47" s="19" t="s">
        <v>102</v>
      </c>
      <c r="S47" s="44"/>
      <c r="T47" s="44"/>
      <c r="U47" s="19" t="s">
        <v>102</v>
      </c>
      <c r="V47" s="44"/>
      <c r="W47" s="44"/>
      <c r="X47" s="19" t="s">
        <v>102</v>
      </c>
      <c r="Y47" s="44"/>
      <c r="Z47" s="54"/>
      <c r="AA47" s="44"/>
      <c r="AB47" s="19" t="s">
        <v>102</v>
      </c>
      <c r="AC47" s="44"/>
      <c r="AD47" s="19" t="s">
        <v>102</v>
      </c>
      <c r="AE47" s="44"/>
      <c r="AF47" s="19" t="s">
        <v>102</v>
      </c>
      <c r="AG47" s="44"/>
      <c r="AH47" s="44"/>
      <c r="AI47" s="44"/>
      <c r="AJ47" s="44"/>
      <c r="AK47" s="44"/>
      <c r="AL47" s="44"/>
      <c r="AM47" s="44"/>
      <c r="AN47" s="44"/>
      <c r="AO47" s="55"/>
      <c r="AP47" s="44"/>
      <c r="AQ47" s="44"/>
      <c r="AR47" s="44"/>
      <c r="AS47" s="56"/>
      <c r="AT47" s="44"/>
      <c r="AU47" s="44"/>
      <c r="AV47" s="44"/>
      <c r="AW47" s="44"/>
      <c r="AX47" s="44"/>
      <c r="AY47" s="44"/>
      <c r="AZ47" s="44"/>
      <c r="BA47" s="44"/>
      <c r="BB47" s="44"/>
      <c r="BC47" s="44"/>
      <c r="BD47" s="115" t="s">
        <v>560</v>
      </c>
    </row>
    <row r="48" spans="1:56" ht="273.60000000000002" x14ac:dyDescent="0.3">
      <c r="A48" s="45"/>
      <c r="B48" s="46">
        <v>41</v>
      </c>
      <c r="C48" s="47" t="s">
        <v>653</v>
      </c>
      <c r="D48" s="50" t="s">
        <v>144</v>
      </c>
      <c r="E48" s="50" t="s">
        <v>800</v>
      </c>
      <c r="F48" s="50" t="s">
        <v>109</v>
      </c>
      <c r="G48" s="50" t="s">
        <v>109</v>
      </c>
      <c r="H48" s="112" t="s">
        <v>197</v>
      </c>
      <c r="I48" s="50" t="s">
        <v>198</v>
      </c>
      <c r="J48" s="116" t="s">
        <v>9</v>
      </c>
      <c r="K48" s="50" t="s">
        <v>837</v>
      </c>
      <c r="L48" s="50" t="s">
        <v>31</v>
      </c>
      <c r="M48" s="112" t="s">
        <v>7</v>
      </c>
      <c r="N48" s="112" t="s">
        <v>1</v>
      </c>
      <c r="O48" s="113">
        <v>2</v>
      </c>
      <c r="P48" s="50" t="s">
        <v>9</v>
      </c>
      <c r="Q48" s="50" t="s">
        <v>9</v>
      </c>
      <c r="R48" s="44" t="s">
        <v>102</v>
      </c>
      <c r="S48" s="44"/>
      <c r="T48" s="44"/>
      <c r="U48" s="44" t="s">
        <v>102</v>
      </c>
      <c r="V48" s="44" t="s">
        <v>102</v>
      </c>
      <c r="W48" s="44"/>
      <c r="X48" s="44" t="s">
        <v>102</v>
      </c>
      <c r="Y48" s="44"/>
      <c r="Z48" s="54"/>
      <c r="AA48" s="44" t="s">
        <v>102</v>
      </c>
      <c r="AB48" s="44" t="s">
        <v>102</v>
      </c>
      <c r="AC48" s="44"/>
      <c r="AD48" s="44" t="s">
        <v>102</v>
      </c>
      <c r="AE48" s="44" t="s">
        <v>102</v>
      </c>
      <c r="AF48" s="44"/>
      <c r="AG48" s="44" t="s">
        <v>102</v>
      </c>
      <c r="AH48" s="44" t="s">
        <v>102</v>
      </c>
      <c r="AI48" s="44" t="s">
        <v>102</v>
      </c>
      <c r="AJ48" s="44"/>
      <c r="AK48" s="44"/>
      <c r="AL48" s="44" t="s">
        <v>102</v>
      </c>
      <c r="AM48" s="44" t="s">
        <v>102</v>
      </c>
      <c r="AN48" s="44"/>
      <c r="AO48" s="54"/>
      <c r="AP48" s="44"/>
      <c r="AQ48" s="44"/>
      <c r="AR48" s="44"/>
      <c r="AS48" s="44"/>
      <c r="AT48" s="44"/>
      <c r="AU48" s="44"/>
      <c r="AV48" s="44"/>
      <c r="AW48" s="44"/>
      <c r="AX48" s="44"/>
      <c r="AY48" s="44"/>
      <c r="AZ48" s="44"/>
      <c r="BA48" s="44"/>
      <c r="BB48" s="44"/>
      <c r="BC48" s="44"/>
      <c r="BD48" s="115" t="s">
        <v>145</v>
      </c>
    </row>
    <row r="49" spans="1:56" ht="158.4" x14ac:dyDescent="0.3">
      <c r="A49" s="45"/>
      <c r="B49" s="46">
        <v>42</v>
      </c>
      <c r="C49" s="47" t="s">
        <v>654</v>
      </c>
      <c r="D49" s="50" t="s">
        <v>144</v>
      </c>
      <c r="E49" s="50" t="s">
        <v>801</v>
      </c>
      <c r="F49" s="50" t="s">
        <v>109</v>
      </c>
      <c r="G49" s="50" t="s">
        <v>109</v>
      </c>
      <c r="H49" s="112" t="s">
        <v>197</v>
      </c>
      <c r="I49" s="50" t="s">
        <v>306</v>
      </c>
      <c r="J49" s="116">
        <v>1</v>
      </c>
      <c r="K49" s="50" t="s">
        <v>60</v>
      </c>
      <c r="L49" s="50" t="s">
        <v>31</v>
      </c>
      <c r="M49" s="112" t="s">
        <v>28</v>
      </c>
      <c r="N49" s="112" t="s">
        <v>1</v>
      </c>
      <c r="O49" s="113">
        <v>2</v>
      </c>
      <c r="P49" s="50" t="s">
        <v>9</v>
      </c>
      <c r="Q49" s="50" t="s">
        <v>9</v>
      </c>
      <c r="R49" s="44" t="s">
        <v>102</v>
      </c>
      <c r="S49" s="44"/>
      <c r="T49" s="44"/>
      <c r="U49" s="44" t="s">
        <v>102</v>
      </c>
      <c r="V49" s="44" t="s">
        <v>102</v>
      </c>
      <c r="W49" s="44"/>
      <c r="X49" s="44" t="s">
        <v>102</v>
      </c>
      <c r="Y49" s="44"/>
      <c r="Z49" s="54"/>
      <c r="AA49" s="44" t="s">
        <v>102</v>
      </c>
      <c r="AB49" s="44" t="s">
        <v>102</v>
      </c>
      <c r="AC49" s="44" t="s">
        <v>102</v>
      </c>
      <c r="AD49" s="44" t="s">
        <v>102</v>
      </c>
      <c r="AE49" s="44"/>
      <c r="AF49" s="44" t="s">
        <v>102</v>
      </c>
      <c r="AG49" s="44" t="s">
        <v>102</v>
      </c>
      <c r="AH49" s="44" t="s">
        <v>102</v>
      </c>
      <c r="AI49" s="44" t="s">
        <v>102</v>
      </c>
      <c r="AJ49" s="44"/>
      <c r="AK49" s="44"/>
      <c r="AL49" s="44"/>
      <c r="AM49" s="44" t="s">
        <v>102</v>
      </c>
      <c r="AN49" s="44"/>
      <c r="AO49" s="54"/>
      <c r="AP49" s="44"/>
      <c r="AQ49" s="44"/>
      <c r="AR49" s="44"/>
      <c r="AS49" s="44"/>
      <c r="AT49" s="44"/>
      <c r="AU49" s="44"/>
      <c r="AV49" s="44"/>
      <c r="AW49" s="44"/>
      <c r="AX49" s="122"/>
      <c r="AY49" s="44"/>
      <c r="AZ49" s="44"/>
      <c r="BA49" s="44"/>
      <c r="BB49" s="44"/>
      <c r="BC49" s="44"/>
      <c r="BD49" s="123" t="s">
        <v>146</v>
      </c>
    </row>
    <row r="50" spans="1:56" ht="201.6" x14ac:dyDescent="0.3">
      <c r="A50" s="45"/>
      <c r="B50" s="46">
        <v>43</v>
      </c>
      <c r="C50" s="47" t="s">
        <v>516</v>
      </c>
      <c r="D50" s="50" t="s">
        <v>147</v>
      </c>
      <c r="E50" s="50" t="s">
        <v>802</v>
      </c>
      <c r="F50" s="50" t="s">
        <v>831</v>
      </c>
      <c r="G50" s="50" t="s">
        <v>574</v>
      </c>
      <c r="H50" s="112" t="s">
        <v>101</v>
      </c>
      <c r="I50" s="50" t="s">
        <v>306</v>
      </c>
      <c r="J50" s="111" t="s">
        <v>9</v>
      </c>
      <c r="K50" s="50" t="s">
        <v>34</v>
      </c>
      <c r="L50" s="50" t="s">
        <v>17</v>
      </c>
      <c r="M50" s="112" t="s">
        <v>46</v>
      </c>
      <c r="N50" s="112" t="s">
        <v>2</v>
      </c>
      <c r="O50" s="113">
        <v>2</v>
      </c>
      <c r="P50" s="50" t="s">
        <v>9</v>
      </c>
      <c r="Q50" s="50" t="s">
        <v>9</v>
      </c>
      <c r="R50" s="44" t="s">
        <v>102</v>
      </c>
      <c r="S50" s="44" t="s">
        <v>102</v>
      </c>
      <c r="T50" s="44"/>
      <c r="U50" s="44" t="s">
        <v>102</v>
      </c>
      <c r="V50" s="44"/>
      <c r="W50" s="44"/>
      <c r="X50" s="44"/>
      <c r="Y50" s="44" t="s">
        <v>102</v>
      </c>
      <c r="Z50" s="54"/>
      <c r="AA50" s="44" t="s">
        <v>102</v>
      </c>
      <c r="AB50" s="44" t="s">
        <v>102</v>
      </c>
      <c r="AC50" s="44"/>
      <c r="AD50" s="44" t="s">
        <v>102</v>
      </c>
      <c r="AE50" s="44" t="s">
        <v>102</v>
      </c>
      <c r="AF50" s="44"/>
      <c r="AG50" s="44"/>
      <c r="AH50" s="44"/>
      <c r="AI50" s="44" t="s">
        <v>102</v>
      </c>
      <c r="AJ50" s="44" t="s">
        <v>102</v>
      </c>
      <c r="AK50" s="44"/>
      <c r="AL50" s="44"/>
      <c r="AM50" s="44"/>
      <c r="AN50" s="44"/>
      <c r="AO50" s="54"/>
      <c r="AP50" s="44"/>
      <c r="AQ50" s="44"/>
      <c r="AR50" s="44"/>
      <c r="AS50" s="44"/>
      <c r="AT50" s="44"/>
      <c r="AU50" s="44"/>
      <c r="AV50" s="44"/>
      <c r="AW50" s="44"/>
      <c r="AX50" s="44"/>
      <c r="AY50" s="44"/>
      <c r="AZ50" s="44"/>
      <c r="BA50" s="44"/>
      <c r="BB50" s="44"/>
      <c r="BC50" s="44"/>
      <c r="BD50" s="115" t="s">
        <v>745</v>
      </c>
    </row>
    <row r="51" spans="1:56" ht="302.39999999999998" x14ac:dyDescent="0.3">
      <c r="A51" s="45"/>
      <c r="B51" s="46">
        <v>44</v>
      </c>
      <c r="C51" s="47" t="s">
        <v>148</v>
      </c>
      <c r="D51" s="50" t="s">
        <v>9</v>
      </c>
      <c r="E51" s="50" t="s">
        <v>803</v>
      </c>
      <c r="F51" s="50" t="s">
        <v>804</v>
      </c>
      <c r="G51" s="50" t="s">
        <v>574</v>
      </c>
      <c r="H51" s="112" t="s">
        <v>101</v>
      </c>
      <c r="I51" s="50" t="s">
        <v>195</v>
      </c>
      <c r="J51" s="111" t="s">
        <v>9</v>
      </c>
      <c r="K51" s="50" t="s">
        <v>34</v>
      </c>
      <c r="L51" s="50" t="s">
        <v>17</v>
      </c>
      <c r="M51" s="112" t="s">
        <v>51</v>
      </c>
      <c r="N51" s="112" t="s">
        <v>2</v>
      </c>
      <c r="O51" s="113">
        <v>3</v>
      </c>
      <c r="P51" s="50" t="s">
        <v>9</v>
      </c>
      <c r="Q51" s="50" t="s">
        <v>9</v>
      </c>
      <c r="R51" s="44" t="s">
        <v>102</v>
      </c>
      <c r="S51" s="44"/>
      <c r="T51" s="44" t="s">
        <v>102</v>
      </c>
      <c r="U51" s="44"/>
      <c r="V51" s="44"/>
      <c r="W51" s="44"/>
      <c r="X51" s="44" t="s">
        <v>102</v>
      </c>
      <c r="Y51" s="44"/>
      <c r="Z51" s="54"/>
      <c r="AA51" s="44"/>
      <c r="AB51" s="44"/>
      <c r="AC51" s="44"/>
      <c r="AD51" s="44" t="s">
        <v>102</v>
      </c>
      <c r="AE51" s="44" t="s">
        <v>102</v>
      </c>
      <c r="AF51" s="44"/>
      <c r="AG51" s="44" t="s">
        <v>102</v>
      </c>
      <c r="AH51" s="44"/>
      <c r="AI51" s="44"/>
      <c r="AJ51" s="44" t="s">
        <v>102</v>
      </c>
      <c r="AK51" s="44" t="s">
        <v>102</v>
      </c>
      <c r="AL51" s="44"/>
      <c r="AM51" s="44"/>
      <c r="AN51" s="44"/>
      <c r="AO51" s="54"/>
      <c r="AP51" s="44"/>
      <c r="AQ51" s="44"/>
      <c r="AR51" s="44"/>
      <c r="AS51" s="44"/>
      <c r="AT51" s="44"/>
      <c r="AU51" s="44"/>
      <c r="AV51" s="44"/>
      <c r="AW51" s="44"/>
      <c r="AX51" s="44"/>
      <c r="AY51" s="44"/>
      <c r="AZ51" s="44"/>
      <c r="BA51" s="44"/>
      <c r="BB51" s="44"/>
      <c r="BC51" s="44"/>
      <c r="BD51" s="115" t="s">
        <v>760</v>
      </c>
    </row>
    <row r="52" spans="1:56" ht="201.6" x14ac:dyDescent="0.3">
      <c r="A52" s="45"/>
      <c r="B52" s="46">
        <v>45</v>
      </c>
      <c r="C52" s="124" t="s">
        <v>655</v>
      </c>
      <c r="D52" s="50" t="s">
        <v>149</v>
      </c>
      <c r="E52" s="50" t="s">
        <v>808</v>
      </c>
      <c r="F52" s="50" t="s">
        <v>398</v>
      </c>
      <c r="G52" s="50" t="s">
        <v>574</v>
      </c>
      <c r="H52" s="112" t="s">
        <v>101</v>
      </c>
      <c r="I52" s="50" t="s">
        <v>203</v>
      </c>
      <c r="J52" s="111" t="s">
        <v>9</v>
      </c>
      <c r="K52" s="50" t="s">
        <v>34</v>
      </c>
      <c r="L52" s="50" t="s">
        <v>17</v>
      </c>
      <c r="M52" s="112" t="s">
        <v>57</v>
      </c>
      <c r="N52" s="112" t="s">
        <v>4</v>
      </c>
      <c r="O52" s="113">
        <v>2</v>
      </c>
      <c r="P52" s="50" t="s">
        <v>9</v>
      </c>
      <c r="Q52" s="50" t="s">
        <v>9</v>
      </c>
      <c r="R52" s="44" t="s">
        <v>102</v>
      </c>
      <c r="S52" s="44"/>
      <c r="T52" s="44"/>
      <c r="U52" s="44"/>
      <c r="V52" s="44" t="s">
        <v>102</v>
      </c>
      <c r="W52" s="44"/>
      <c r="X52" s="44" t="s">
        <v>102</v>
      </c>
      <c r="Y52" s="44"/>
      <c r="Z52" s="54"/>
      <c r="AA52" s="44" t="s">
        <v>102</v>
      </c>
      <c r="AB52" s="44" t="s">
        <v>102</v>
      </c>
      <c r="AC52" s="44"/>
      <c r="AD52" s="44" t="s">
        <v>102</v>
      </c>
      <c r="AE52" s="44" t="s">
        <v>102</v>
      </c>
      <c r="AF52" s="44"/>
      <c r="AG52" s="44" t="s">
        <v>102</v>
      </c>
      <c r="AH52" s="44"/>
      <c r="AI52" s="44" t="s">
        <v>102</v>
      </c>
      <c r="AJ52" s="44"/>
      <c r="AK52" s="44"/>
      <c r="AL52" s="44" t="s">
        <v>102</v>
      </c>
      <c r="AM52" s="44" t="s">
        <v>102</v>
      </c>
      <c r="AN52" s="44"/>
      <c r="AO52" s="54"/>
      <c r="AP52" s="44"/>
      <c r="AQ52" s="44"/>
      <c r="AR52" s="44"/>
      <c r="AS52" s="44"/>
      <c r="AT52" s="44"/>
      <c r="AU52" s="44"/>
      <c r="AV52" s="44"/>
      <c r="AW52" s="44"/>
      <c r="AX52" s="44"/>
      <c r="AY52" s="44"/>
      <c r="AZ52" s="44"/>
      <c r="BA52" s="44"/>
      <c r="BB52" s="44"/>
      <c r="BC52" s="44"/>
      <c r="BD52" s="115" t="s">
        <v>150</v>
      </c>
    </row>
    <row r="53" spans="1:56" ht="273.60000000000002" x14ac:dyDescent="0.3">
      <c r="A53" s="45"/>
      <c r="B53" s="46">
        <v>46</v>
      </c>
      <c r="C53" s="47" t="s">
        <v>656</v>
      </c>
      <c r="D53" s="50" t="s">
        <v>115</v>
      </c>
      <c r="E53" s="50" t="s">
        <v>809</v>
      </c>
      <c r="F53" s="50" t="s">
        <v>337</v>
      </c>
      <c r="G53" s="50" t="s">
        <v>574</v>
      </c>
      <c r="H53" s="112" t="s">
        <v>101</v>
      </c>
      <c r="I53" s="50" t="s">
        <v>195</v>
      </c>
      <c r="J53" s="111" t="s">
        <v>9</v>
      </c>
      <c r="K53" s="50" t="s">
        <v>38</v>
      </c>
      <c r="L53" s="50" t="s">
        <v>17</v>
      </c>
      <c r="M53" s="112" t="s">
        <v>39</v>
      </c>
      <c r="N53" s="112" t="s">
        <v>2</v>
      </c>
      <c r="O53" s="113">
        <v>3</v>
      </c>
      <c r="P53" s="50" t="s">
        <v>9</v>
      </c>
      <c r="Q53" s="50" t="s">
        <v>9</v>
      </c>
      <c r="R53" s="44" t="s">
        <v>102</v>
      </c>
      <c r="S53" s="44" t="s">
        <v>102</v>
      </c>
      <c r="T53" s="44" t="s">
        <v>102</v>
      </c>
      <c r="U53" s="44" t="s">
        <v>102</v>
      </c>
      <c r="V53" s="44"/>
      <c r="W53" s="44"/>
      <c r="X53" s="44"/>
      <c r="Y53" s="44"/>
      <c r="Z53" s="54"/>
      <c r="AA53" s="44" t="s">
        <v>102</v>
      </c>
      <c r="AB53" s="44" t="s">
        <v>102</v>
      </c>
      <c r="AC53" s="44"/>
      <c r="AD53" s="44"/>
      <c r="AE53" s="44" t="s">
        <v>102</v>
      </c>
      <c r="AF53" s="44"/>
      <c r="AG53" s="44" t="s">
        <v>102</v>
      </c>
      <c r="AH53" s="44" t="s">
        <v>102</v>
      </c>
      <c r="AI53" s="44" t="s">
        <v>102</v>
      </c>
      <c r="AJ53" s="44"/>
      <c r="AK53" s="44" t="s">
        <v>102</v>
      </c>
      <c r="AL53" s="44" t="s">
        <v>102</v>
      </c>
      <c r="AM53" s="44" t="s">
        <v>102</v>
      </c>
      <c r="AN53" s="44"/>
      <c r="AO53" s="54"/>
      <c r="AP53" s="44"/>
      <c r="AQ53" s="44"/>
      <c r="AR53" s="44"/>
      <c r="AS53" s="44"/>
      <c r="AT53" s="44"/>
      <c r="AU53" s="44"/>
      <c r="AV53" s="44"/>
      <c r="AW53" s="44"/>
      <c r="AX53" s="44"/>
      <c r="AY53" s="44"/>
      <c r="AZ53" s="44"/>
      <c r="BA53" s="44"/>
      <c r="BB53" s="44"/>
      <c r="BC53" s="44"/>
      <c r="BD53" s="115" t="s">
        <v>151</v>
      </c>
    </row>
    <row r="54" spans="1:56" ht="302.39999999999998" x14ac:dyDescent="0.3">
      <c r="A54" s="45"/>
      <c r="B54" s="46">
        <v>47</v>
      </c>
      <c r="C54" s="47" t="s">
        <v>657</v>
      </c>
      <c r="D54" s="50" t="s">
        <v>127</v>
      </c>
      <c r="E54" s="50" t="s">
        <v>810</v>
      </c>
      <c r="F54" s="50" t="s">
        <v>815</v>
      </c>
      <c r="G54" s="50" t="s">
        <v>574</v>
      </c>
      <c r="H54" s="112" t="s">
        <v>101</v>
      </c>
      <c r="I54" s="50" t="s">
        <v>195</v>
      </c>
      <c r="J54" s="116" t="s">
        <v>9</v>
      </c>
      <c r="K54" s="50" t="s">
        <v>38</v>
      </c>
      <c r="L54" s="50" t="s">
        <v>17</v>
      </c>
      <c r="M54" s="112" t="s">
        <v>39</v>
      </c>
      <c r="N54" s="112" t="s">
        <v>2</v>
      </c>
      <c r="O54" s="113">
        <v>3</v>
      </c>
      <c r="P54" s="141" t="s">
        <v>841</v>
      </c>
      <c r="Q54" s="141" t="s">
        <v>101</v>
      </c>
      <c r="R54" s="44" t="s">
        <v>102</v>
      </c>
      <c r="S54" s="44" t="s">
        <v>102</v>
      </c>
      <c r="T54" s="44"/>
      <c r="U54" s="44"/>
      <c r="V54" s="44"/>
      <c r="W54" s="44"/>
      <c r="X54" s="44" t="s">
        <v>102</v>
      </c>
      <c r="Y54" s="44"/>
      <c r="Z54" s="54"/>
      <c r="AA54" s="44" t="s">
        <v>102</v>
      </c>
      <c r="AB54" s="44" t="s">
        <v>102</v>
      </c>
      <c r="AC54" s="44" t="s">
        <v>102</v>
      </c>
      <c r="AD54" s="44" t="s">
        <v>102</v>
      </c>
      <c r="AE54" s="44" t="s">
        <v>102</v>
      </c>
      <c r="AF54" s="44"/>
      <c r="AG54" s="44" t="s">
        <v>102</v>
      </c>
      <c r="AH54" s="44" t="s">
        <v>102</v>
      </c>
      <c r="AI54" s="44" t="s">
        <v>102</v>
      </c>
      <c r="AJ54" s="44"/>
      <c r="AK54" s="44" t="s">
        <v>102</v>
      </c>
      <c r="AL54" s="44" t="s">
        <v>102</v>
      </c>
      <c r="AM54" s="44"/>
      <c r="AN54" s="44"/>
      <c r="AO54" s="54"/>
      <c r="AP54" s="44"/>
      <c r="AQ54" s="44"/>
      <c r="AR54" s="44"/>
      <c r="AS54" s="44"/>
      <c r="AT54" s="44"/>
      <c r="AU54" s="44"/>
      <c r="AV54" s="44"/>
      <c r="AW54" s="44"/>
      <c r="AX54" s="44"/>
      <c r="AY54" s="44"/>
      <c r="AZ54" s="44"/>
      <c r="BA54" s="44"/>
      <c r="BB54" s="44"/>
      <c r="BC54" s="44"/>
      <c r="BD54" s="115" t="s">
        <v>152</v>
      </c>
    </row>
    <row r="55" spans="1:56" ht="259.2" x14ac:dyDescent="0.3">
      <c r="A55" s="45"/>
      <c r="B55" s="46">
        <v>48</v>
      </c>
      <c r="C55" s="47" t="s">
        <v>658</v>
      </c>
      <c r="D55" s="50" t="s">
        <v>115</v>
      </c>
      <c r="E55" s="50" t="s">
        <v>811</v>
      </c>
      <c r="F55" s="50" t="s">
        <v>815</v>
      </c>
      <c r="G55" s="50" t="s">
        <v>574</v>
      </c>
      <c r="H55" s="112" t="s">
        <v>101</v>
      </c>
      <c r="I55" s="50" t="s">
        <v>306</v>
      </c>
      <c r="J55" s="116" t="s">
        <v>9</v>
      </c>
      <c r="K55" s="50" t="s">
        <v>38</v>
      </c>
      <c r="L55" s="50" t="s">
        <v>17</v>
      </c>
      <c r="M55" s="112" t="s">
        <v>39</v>
      </c>
      <c r="N55" s="112" t="s">
        <v>2</v>
      </c>
      <c r="O55" s="113">
        <v>2</v>
      </c>
      <c r="P55" s="50" t="s">
        <v>9</v>
      </c>
      <c r="Q55" s="50" t="s">
        <v>9</v>
      </c>
      <c r="R55" s="44" t="s">
        <v>102</v>
      </c>
      <c r="S55" s="44"/>
      <c r="T55" s="44"/>
      <c r="U55" s="44"/>
      <c r="V55" s="44" t="s">
        <v>102</v>
      </c>
      <c r="W55" s="44"/>
      <c r="X55" s="44" t="s">
        <v>102</v>
      </c>
      <c r="Y55" s="44" t="s">
        <v>102</v>
      </c>
      <c r="Z55" s="54"/>
      <c r="AA55" s="44" t="s">
        <v>102</v>
      </c>
      <c r="AB55" s="44" t="s">
        <v>102</v>
      </c>
      <c r="AC55" s="44"/>
      <c r="AD55" s="44" t="s">
        <v>102</v>
      </c>
      <c r="AE55" s="44" t="s">
        <v>102</v>
      </c>
      <c r="AF55" s="44"/>
      <c r="AG55" s="44" t="s">
        <v>102</v>
      </c>
      <c r="AH55" s="44" t="s">
        <v>102</v>
      </c>
      <c r="AI55" s="44" t="s">
        <v>102</v>
      </c>
      <c r="AJ55" s="44"/>
      <c r="AK55" s="44"/>
      <c r="AL55" s="44" t="s">
        <v>102</v>
      </c>
      <c r="AM55" s="44"/>
      <c r="AN55" s="44"/>
      <c r="AO55" s="54"/>
      <c r="AP55" s="44"/>
      <c r="AQ55" s="44"/>
      <c r="AR55" s="44"/>
      <c r="AS55" s="44"/>
      <c r="AT55" s="44"/>
      <c r="AU55" s="44"/>
      <c r="AV55" s="44"/>
      <c r="AW55" s="44"/>
      <c r="AX55" s="44"/>
      <c r="AY55" s="44"/>
      <c r="AZ55" s="44"/>
      <c r="BA55" s="44"/>
      <c r="BB55" s="44"/>
      <c r="BC55" s="44"/>
      <c r="BD55" s="115" t="s">
        <v>153</v>
      </c>
    </row>
    <row r="56" spans="1:56" ht="288" x14ac:dyDescent="0.3">
      <c r="A56" s="45"/>
      <c r="B56" s="46">
        <v>49</v>
      </c>
      <c r="C56" s="47" t="s">
        <v>659</v>
      </c>
      <c r="D56" s="50" t="s">
        <v>115</v>
      </c>
      <c r="E56" s="50" t="s">
        <v>812</v>
      </c>
      <c r="F56" s="50" t="s">
        <v>815</v>
      </c>
      <c r="G56" s="50" t="s">
        <v>574</v>
      </c>
      <c r="H56" s="112" t="s">
        <v>197</v>
      </c>
      <c r="I56" s="50" t="s">
        <v>306</v>
      </c>
      <c r="J56" s="116" t="s">
        <v>9</v>
      </c>
      <c r="K56" s="50" t="s">
        <v>38</v>
      </c>
      <c r="L56" s="50" t="s">
        <v>17</v>
      </c>
      <c r="M56" s="112" t="s">
        <v>49</v>
      </c>
      <c r="N56" s="112" t="s">
        <v>2</v>
      </c>
      <c r="O56" s="113">
        <v>2</v>
      </c>
      <c r="P56" s="50" t="s">
        <v>9</v>
      </c>
      <c r="Q56" s="50" t="s">
        <v>9</v>
      </c>
      <c r="R56" s="44" t="s">
        <v>102</v>
      </c>
      <c r="S56" s="44" t="s">
        <v>102</v>
      </c>
      <c r="T56" s="44"/>
      <c r="U56" s="44"/>
      <c r="V56" s="44"/>
      <c r="W56" s="44"/>
      <c r="X56" s="44" t="s">
        <v>102</v>
      </c>
      <c r="Y56" s="44"/>
      <c r="Z56" s="54"/>
      <c r="AA56" s="44" t="s">
        <v>102</v>
      </c>
      <c r="AB56" s="44" t="s">
        <v>102</v>
      </c>
      <c r="AC56" s="44" t="s">
        <v>102</v>
      </c>
      <c r="AD56" s="44" t="s">
        <v>102</v>
      </c>
      <c r="AE56" s="44" t="s">
        <v>102</v>
      </c>
      <c r="AF56" s="44"/>
      <c r="AG56" s="44" t="s">
        <v>102</v>
      </c>
      <c r="AH56" s="44"/>
      <c r="AI56" s="44"/>
      <c r="AJ56" s="44"/>
      <c r="AK56" s="44"/>
      <c r="AL56" s="44" t="s">
        <v>102</v>
      </c>
      <c r="AM56" s="44"/>
      <c r="AN56" s="44"/>
      <c r="AO56" s="54"/>
      <c r="AP56" s="44"/>
      <c r="AQ56" s="44"/>
      <c r="AR56" s="44"/>
      <c r="AS56" s="44"/>
      <c r="AT56" s="44"/>
      <c r="AU56" s="44"/>
      <c r="AV56" s="44"/>
      <c r="AW56" s="44"/>
      <c r="AX56" s="44"/>
      <c r="AY56" s="44"/>
      <c r="AZ56" s="44"/>
      <c r="BA56" s="44"/>
      <c r="BB56" s="44"/>
      <c r="BC56" s="44"/>
      <c r="BD56" s="115" t="s">
        <v>154</v>
      </c>
    </row>
    <row r="57" spans="1:56" ht="316.8" x14ac:dyDescent="0.3">
      <c r="A57" s="45"/>
      <c r="B57" s="46">
        <v>50</v>
      </c>
      <c r="C57" s="47" t="s">
        <v>660</v>
      </c>
      <c r="D57" s="50" t="s">
        <v>135</v>
      </c>
      <c r="E57" s="50" t="s">
        <v>813</v>
      </c>
      <c r="F57" s="50" t="s">
        <v>337</v>
      </c>
      <c r="G57" s="50" t="s">
        <v>574</v>
      </c>
      <c r="H57" s="112" t="s">
        <v>101</v>
      </c>
      <c r="I57" s="50" t="s">
        <v>195</v>
      </c>
      <c r="J57" s="116" t="s">
        <v>9</v>
      </c>
      <c r="K57" s="50" t="s">
        <v>47</v>
      </c>
      <c r="L57" s="50" t="s">
        <v>22</v>
      </c>
      <c r="M57" s="112" t="s">
        <v>51</v>
      </c>
      <c r="N57" s="112" t="s">
        <v>2</v>
      </c>
      <c r="O57" s="113">
        <v>3</v>
      </c>
      <c r="P57" s="50" t="s">
        <v>9</v>
      </c>
      <c r="Q57" s="50" t="s">
        <v>9</v>
      </c>
      <c r="R57" s="44" t="s">
        <v>102</v>
      </c>
      <c r="S57" s="44" t="s">
        <v>102</v>
      </c>
      <c r="T57" s="44" t="s">
        <v>102</v>
      </c>
      <c r="U57" s="44" t="s">
        <v>102</v>
      </c>
      <c r="V57" s="44"/>
      <c r="W57" s="44"/>
      <c r="X57" s="44"/>
      <c r="Y57" s="44"/>
      <c r="Z57" s="54"/>
      <c r="AA57" s="44" t="s">
        <v>102</v>
      </c>
      <c r="AB57" s="44" t="s">
        <v>102</v>
      </c>
      <c r="AC57" s="44"/>
      <c r="AD57" s="44"/>
      <c r="AE57" s="44" t="s">
        <v>102</v>
      </c>
      <c r="AF57" s="44"/>
      <c r="AG57" s="44"/>
      <c r="AH57" s="44" t="s">
        <v>102</v>
      </c>
      <c r="AI57" s="44"/>
      <c r="AJ57" s="44" t="s">
        <v>102</v>
      </c>
      <c r="AK57" s="44" t="s">
        <v>102</v>
      </c>
      <c r="AL57" s="44"/>
      <c r="AM57" s="44"/>
      <c r="AN57" s="44"/>
      <c r="AO57" s="54"/>
      <c r="AP57" s="44"/>
      <c r="AQ57" s="44"/>
      <c r="AR57" s="44"/>
      <c r="AS57" s="44"/>
      <c r="AT57" s="44"/>
      <c r="AU57" s="44"/>
      <c r="AV57" s="44"/>
      <c r="AW57" s="44"/>
      <c r="AX57" s="44"/>
      <c r="AY57" s="44"/>
      <c r="AZ57" s="44"/>
      <c r="BA57" s="44"/>
      <c r="BB57" s="44"/>
      <c r="BC57" s="44"/>
      <c r="BD57" s="115" t="s">
        <v>786</v>
      </c>
    </row>
    <row r="58" spans="1:56" ht="230.4" x14ac:dyDescent="0.3">
      <c r="A58" s="45"/>
      <c r="B58" s="46">
        <v>51</v>
      </c>
      <c r="C58" s="47" t="s">
        <v>661</v>
      </c>
      <c r="D58" s="50" t="s">
        <v>155</v>
      </c>
      <c r="E58" s="50" t="s">
        <v>814</v>
      </c>
      <c r="F58" s="50" t="s">
        <v>815</v>
      </c>
      <c r="G58" s="50" t="s">
        <v>574</v>
      </c>
      <c r="H58" s="112" t="s">
        <v>101</v>
      </c>
      <c r="I58" s="50" t="s">
        <v>195</v>
      </c>
      <c r="J58" s="116" t="s">
        <v>9</v>
      </c>
      <c r="K58" s="50" t="s">
        <v>38</v>
      </c>
      <c r="L58" s="50" t="s">
        <v>17</v>
      </c>
      <c r="M58" s="112" t="s">
        <v>57</v>
      </c>
      <c r="N58" s="112" t="s">
        <v>4</v>
      </c>
      <c r="O58" s="113">
        <v>2</v>
      </c>
      <c r="P58" s="50" t="s">
        <v>431</v>
      </c>
      <c r="Q58" s="50" t="s">
        <v>101</v>
      </c>
      <c r="R58" s="44" t="s">
        <v>102</v>
      </c>
      <c r="S58" s="44" t="s">
        <v>102</v>
      </c>
      <c r="T58" s="44"/>
      <c r="U58" s="44"/>
      <c r="V58" s="44"/>
      <c r="W58" s="44"/>
      <c r="X58" s="44" t="s">
        <v>102</v>
      </c>
      <c r="Y58" s="44"/>
      <c r="Z58" s="54"/>
      <c r="AA58" s="44" t="s">
        <v>102</v>
      </c>
      <c r="AB58" s="44" t="s">
        <v>102</v>
      </c>
      <c r="AC58" s="44"/>
      <c r="AD58" s="44" t="s">
        <v>102</v>
      </c>
      <c r="AE58" s="44" t="s">
        <v>102</v>
      </c>
      <c r="AF58" s="44" t="s">
        <v>102</v>
      </c>
      <c r="AG58" s="44" t="s">
        <v>102</v>
      </c>
      <c r="AH58" s="44"/>
      <c r="AI58" s="44" t="s">
        <v>102</v>
      </c>
      <c r="AJ58" s="44"/>
      <c r="AK58" s="44"/>
      <c r="AL58" s="44" t="s">
        <v>102</v>
      </c>
      <c r="AM58" s="44" t="s">
        <v>102</v>
      </c>
      <c r="AN58" s="44"/>
      <c r="AO58" s="54"/>
      <c r="AP58" s="44"/>
      <c r="AQ58" s="44"/>
      <c r="AR58" s="44"/>
      <c r="AS58" s="56">
        <v>0.37</v>
      </c>
      <c r="AT58" s="44"/>
      <c r="AU58" s="44"/>
      <c r="AV58" s="44"/>
      <c r="AW58" s="44"/>
      <c r="AX58" s="44"/>
      <c r="AY58" s="44"/>
      <c r="AZ58" s="44"/>
      <c r="BA58" s="44"/>
      <c r="BB58" s="44"/>
      <c r="BC58" s="44"/>
      <c r="BD58" s="115" t="s">
        <v>156</v>
      </c>
    </row>
    <row r="59" spans="1:56" ht="201.6" x14ac:dyDescent="0.3">
      <c r="A59" s="45"/>
      <c r="B59" s="46">
        <v>52</v>
      </c>
      <c r="C59" s="47" t="s">
        <v>662</v>
      </c>
      <c r="D59" s="50" t="s">
        <v>157</v>
      </c>
      <c r="E59" s="50" t="s">
        <v>816</v>
      </c>
      <c r="F59" s="50" t="s">
        <v>337</v>
      </c>
      <c r="G59" s="50" t="s">
        <v>574</v>
      </c>
      <c r="H59" s="112" t="s">
        <v>101</v>
      </c>
      <c r="I59" s="50" t="s">
        <v>195</v>
      </c>
      <c r="J59" s="116" t="s">
        <v>9</v>
      </c>
      <c r="K59" s="50" t="s">
        <v>38</v>
      </c>
      <c r="L59" s="50" t="s">
        <v>17</v>
      </c>
      <c r="M59" s="112" t="s">
        <v>57</v>
      </c>
      <c r="N59" s="112" t="s">
        <v>4</v>
      </c>
      <c r="O59" s="113">
        <v>1</v>
      </c>
      <c r="P59" s="141" t="s">
        <v>842</v>
      </c>
      <c r="Q59" s="141" t="s">
        <v>101</v>
      </c>
      <c r="R59" s="44" t="s">
        <v>102</v>
      </c>
      <c r="S59" s="44" t="s">
        <v>102</v>
      </c>
      <c r="T59" s="44"/>
      <c r="U59" s="44" t="s">
        <v>102</v>
      </c>
      <c r="V59" s="44"/>
      <c r="W59" s="44"/>
      <c r="X59" s="44"/>
      <c r="Y59" s="44"/>
      <c r="Z59" s="54"/>
      <c r="AA59" s="44" t="s">
        <v>102</v>
      </c>
      <c r="AB59" s="44" t="s">
        <v>102</v>
      </c>
      <c r="AC59" s="44"/>
      <c r="AD59" s="44" t="s">
        <v>102</v>
      </c>
      <c r="AE59" s="44" t="s">
        <v>102</v>
      </c>
      <c r="AF59" s="44"/>
      <c r="AG59" s="44"/>
      <c r="AH59" s="44" t="s">
        <v>102</v>
      </c>
      <c r="AI59" s="44"/>
      <c r="AJ59" s="44"/>
      <c r="AK59" s="44"/>
      <c r="AL59" s="44" t="s">
        <v>102</v>
      </c>
      <c r="AM59" s="44"/>
      <c r="AN59" s="44"/>
      <c r="AO59" s="54"/>
      <c r="AP59" s="44"/>
      <c r="AQ59" s="44"/>
      <c r="AR59" s="44"/>
      <c r="AS59" s="44"/>
      <c r="AT59" s="44"/>
      <c r="AU59" s="44"/>
      <c r="AV59" s="44"/>
      <c r="AW59" s="44"/>
      <c r="AX59" s="44"/>
      <c r="AY59" s="44"/>
      <c r="AZ59" s="44"/>
      <c r="BA59" s="44"/>
      <c r="BB59" s="44"/>
      <c r="BC59" s="44"/>
      <c r="BD59" s="115" t="s">
        <v>158</v>
      </c>
    </row>
    <row r="60" spans="1:56" ht="189" customHeight="1" x14ac:dyDescent="0.3">
      <c r="A60" s="45"/>
      <c r="B60" s="46">
        <v>53</v>
      </c>
      <c r="C60" s="22" t="s">
        <v>1151</v>
      </c>
      <c r="D60" s="50" t="s">
        <v>146</v>
      </c>
      <c r="E60" s="18" t="s">
        <v>1153</v>
      </c>
      <c r="F60" s="18" t="s">
        <v>486</v>
      </c>
      <c r="G60" s="50" t="s">
        <v>528</v>
      </c>
      <c r="H60" s="112" t="s">
        <v>197</v>
      </c>
      <c r="I60" s="50" t="s">
        <v>198</v>
      </c>
      <c r="J60" s="116" t="s">
        <v>9</v>
      </c>
      <c r="K60" s="50" t="s">
        <v>99</v>
      </c>
      <c r="L60" s="50" t="s">
        <v>17</v>
      </c>
      <c r="M60" s="112" t="s">
        <v>7</v>
      </c>
      <c r="N60" s="112" t="s">
        <v>1</v>
      </c>
      <c r="O60" s="113">
        <v>1</v>
      </c>
      <c r="P60" s="18" t="s">
        <v>1154</v>
      </c>
      <c r="Q60" s="50" t="s">
        <v>197</v>
      </c>
      <c r="R60" s="44" t="s">
        <v>102</v>
      </c>
      <c r="S60" s="44"/>
      <c r="T60" s="44"/>
      <c r="U60" s="44"/>
      <c r="V60" s="44"/>
      <c r="W60" s="44"/>
      <c r="X60" s="44" t="s">
        <v>102</v>
      </c>
      <c r="Y60" s="44" t="s">
        <v>102</v>
      </c>
      <c r="Z60" s="54"/>
      <c r="AA60" s="44" t="s">
        <v>102</v>
      </c>
      <c r="AB60" s="44" t="s">
        <v>102</v>
      </c>
      <c r="AC60" s="44"/>
      <c r="AD60" s="44"/>
      <c r="AE60" s="44"/>
      <c r="AF60" s="44"/>
      <c r="AG60" s="44"/>
      <c r="AH60" s="44" t="s">
        <v>102</v>
      </c>
      <c r="AI60" s="44" t="s">
        <v>102</v>
      </c>
      <c r="AJ60" s="44"/>
      <c r="AK60" s="44" t="s">
        <v>102</v>
      </c>
      <c r="AL60" s="44"/>
      <c r="AM60" s="44"/>
      <c r="AN60" s="44"/>
      <c r="AO60" s="54"/>
      <c r="AP60" s="44"/>
      <c r="AQ60" s="44"/>
      <c r="AR60" s="44"/>
      <c r="AS60" s="44"/>
      <c r="AT60" s="44"/>
      <c r="AU60" s="44"/>
      <c r="AV60" s="44"/>
      <c r="AW60" s="44"/>
      <c r="AX60" s="44"/>
      <c r="AY60" s="44"/>
      <c r="AZ60" s="44"/>
      <c r="BA60" s="44"/>
      <c r="BB60" s="44"/>
      <c r="BC60" s="44"/>
      <c r="BD60" s="11" t="s">
        <v>1152</v>
      </c>
    </row>
    <row r="61" spans="1:56" ht="244.8" x14ac:dyDescent="0.3">
      <c r="A61" s="45"/>
      <c r="B61" s="46">
        <v>54</v>
      </c>
      <c r="C61" s="47" t="s">
        <v>663</v>
      </c>
      <c r="D61" s="50" t="s">
        <v>159</v>
      </c>
      <c r="E61" s="50" t="s">
        <v>664</v>
      </c>
      <c r="F61" s="50" t="s">
        <v>829</v>
      </c>
      <c r="G61" s="50" t="s">
        <v>574</v>
      </c>
      <c r="H61" s="112" t="s">
        <v>101</v>
      </c>
      <c r="I61" s="50" t="s">
        <v>213</v>
      </c>
      <c r="J61" s="116" t="s">
        <v>9</v>
      </c>
      <c r="K61" s="50" t="s">
        <v>26</v>
      </c>
      <c r="L61" s="50" t="s">
        <v>13</v>
      </c>
      <c r="M61" s="112" t="s">
        <v>45</v>
      </c>
      <c r="N61" s="112" t="s">
        <v>2</v>
      </c>
      <c r="O61" s="113">
        <v>3</v>
      </c>
      <c r="P61" s="50" t="s">
        <v>9</v>
      </c>
      <c r="Q61" s="50" t="s">
        <v>9</v>
      </c>
      <c r="R61" s="44" t="s">
        <v>102</v>
      </c>
      <c r="S61" s="44" t="s">
        <v>102</v>
      </c>
      <c r="T61" s="114"/>
      <c r="U61" s="122" t="s">
        <v>102</v>
      </c>
      <c r="V61" s="44"/>
      <c r="W61" s="44"/>
      <c r="X61" s="44" t="s">
        <v>102</v>
      </c>
      <c r="Y61" s="44"/>
      <c r="Z61" s="54"/>
      <c r="AA61" s="44" t="s">
        <v>102</v>
      </c>
      <c r="AB61" s="44" t="s">
        <v>102</v>
      </c>
      <c r="AC61" s="44"/>
      <c r="AD61" s="44" t="s">
        <v>102</v>
      </c>
      <c r="AE61" s="44" t="s">
        <v>102</v>
      </c>
      <c r="AF61" s="44"/>
      <c r="AG61" s="44" t="s">
        <v>102</v>
      </c>
      <c r="AH61" s="44"/>
      <c r="AI61" s="44"/>
      <c r="AJ61" s="44"/>
      <c r="AK61" s="114" t="s">
        <v>102</v>
      </c>
      <c r="AL61" s="44"/>
      <c r="AM61" s="44"/>
      <c r="AN61" s="44"/>
      <c r="AO61" s="54"/>
      <c r="AP61" s="44"/>
      <c r="AQ61" s="44"/>
      <c r="AR61" s="44"/>
      <c r="AS61" s="44"/>
      <c r="AT61" s="44"/>
      <c r="AU61" s="44"/>
      <c r="AV61" s="44"/>
      <c r="AW61" s="44"/>
      <c r="AX61" s="44"/>
      <c r="AY61" s="44"/>
      <c r="AZ61" s="114"/>
      <c r="BA61" s="44"/>
      <c r="BB61" s="44"/>
      <c r="BC61" s="44"/>
      <c r="BD61" s="115" t="s">
        <v>665</v>
      </c>
    </row>
    <row r="62" spans="1:56" ht="129.6" x14ac:dyDescent="0.3">
      <c r="A62" s="45"/>
      <c r="B62" s="46">
        <v>55</v>
      </c>
      <c r="C62" s="47" t="s">
        <v>160</v>
      </c>
      <c r="D62" s="50" t="s">
        <v>9</v>
      </c>
      <c r="E62" s="50" t="s">
        <v>817</v>
      </c>
      <c r="F62" s="50" t="s">
        <v>796</v>
      </c>
      <c r="G62" s="50" t="s">
        <v>574</v>
      </c>
      <c r="H62" s="112" t="s">
        <v>101</v>
      </c>
      <c r="I62" s="50" t="s">
        <v>203</v>
      </c>
      <c r="J62" s="116" t="s">
        <v>9</v>
      </c>
      <c r="K62" s="50" t="s">
        <v>33</v>
      </c>
      <c r="L62" s="50" t="s">
        <v>19</v>
      </c>
      <c r="M62" s="112" t="s">
        <v>9</v>
      </c>
      <c r="N62" s="112" t="s">
        <v>9</v>
      </c>
      <c r="O62" s="113">
        <v>2</v>
      </c>
      <c r="P62" s="50" t="s">
        <v>9</v>
      </c>
      <c r="Q62" s="50" t="s">
        <v>9</v>
      </c>
      <c r="R62" s="44" t="s">
        <v>102</v>
      </c>
      <c r="S62" s="44" t="s">
        <v>102</v>
      </c>
      <c r="T62" s="44"/>
      <c r="U62" s="44"/>
      <c r="V62" s="44"/>
      <c r="W62" s="44"/>
      <c r="X62" s="44"/>
      <c r="Y62" s="44"/>
      <c r="Z62" s="54"/>
      <c r="AA62" s="44"/>
      <c r="AB62" s="44" t="s">
        <v>102</v>
      </c>
      <c r="AC62" s="44"/>
      <c r="AD62" s="44" t="s">
        <v>102</v>
      </c>
      <c r="AE62" s="44" t="s">
        <v>102</v>
      </c>
      <c r="AF62" s="44"/>
      <c r="AG62" s="44" t="s">
        <v>102</v>
      </c>
      <c r="AH62" s="44"/>
      <c r="AI62" s="44"/>
      <c r="AJ62" s="44" t="s">
        <v>102</v>
      </c>
      <c r="AK62" s="44"/>
      <c r="AL62" s="44" t="s">
        <v>102</v>
      </c>
      <c r="AM62" s="44"/>
      <c r="AN62" s="44"/>
      <c r="AO62" s="54"/>
      <c r="AP62" s="44"/>
      <c r="AQ62" s="44"/>
      <c r="AR62" s="44"/>
      <c r="AS62" s="44"/>
      <c r="AT62" s="44"/>
      <c r="AU62" s="44"/>
      <c r="AV62" s="44"/>
      <c r="AW62" s="44"/>
      <c r="AX62" s="44"/>
      <c r="AY62" s="44"/>
      <c r="AZ62" s="44"/>
      <c r="BA62" s="44"/>
      <c r="BB62" s="44"/>
      <c r="BC62" s="44"/>
      <c r="BD62" s="115" t="s">
        <v>746</v>
      </c>
    </row>
    <row r="63" spans="1:56" ht="244.8" x14ac:dyDescent="0.3">
      <c r="A63" s="45"/>
      <c r="B63" s="46">
        <v>56</v>
      </c>
      <c r="C63" s="47" t="s">
        <v>668</v>
      </c>
      <c r="D63" s="50" t="s">
        <v>161</v>
      </c>
      <c r="E63" s="50" t="s">
        <v>818</v>
      </c>
      <c r="F63" s="50" t="s">
        <v>392</v>
      </c>
      <c r="G63" s="50" t="s">
        <v>574</v>
      </c>
      <c r="H63" s="112" t="s">
        <v>101</v>
      </c>
      <c r="I63" s="50" t="s">
        <v>195</v>
      </c>
      <c r="J63" s="116" t="s">
        <v>9</v>
      </c>
      <c r="K63" s="50" t="s">
        <v>33</v>
      </c>
      <c r="L63" s="50" t="s">
        <v>19</v>
      </c>
      <c r="M63" s="112" t="s">
        <v>16</v>
      </c>
      <c r="N63" s="112" t="s">
        <v>1</v>
      </c>
      <c r="O63" s="113">
        <v>2</v>
      </c>
      <c r="P63" s="50" t="s">
        <v>9</v>
      </c>
      <c r="Q63" s="50" t="s">
        <v>9</v>
      </c>
      <c r="R63" s="44" t="s">
        <v>102</v>
      </c>
      <c r="S63" s="44" t="s">
        <v>102</v>
      </c>
      <c r="T63" s="44"/>
      <c r="U63" s="44" t="s">
        <v>102</v>
      </c>
      <c r="V63" s="44" t="s">
        <v>102</v>
      </c>
      <c r="W63" s="44"/>
      <c r="X63" s="44" t="s">
        <v>102</v>
      </c>
      <c r="Y63" s="44"/>
      <c r="Z63" s="54"/>
      <c r="AA63" s="44" t="s">
        <v>102</v>
      </c>
      <c r="AB63" s="44" t="s">
        <v>102</v>
      </c>
      <c r="AC63" s="44"/>
      <c r="AD63" s="44" t="s">
        <v>102</v>
      </c>
      <c r="AE63" s="44" t="s">
        <v>102</v>
      </c>
      <c r="AF63" s="44"/>
      <c r="AG63" s="44" t="s">
        <v>102</v>
      </c>
      <c r="AH63" s="44"/>
      <c r="AI63" s="44" t="s">
        <v>102</v>
      </c>
      <c r="AJ63" s="44"/>
      <c r="AK63" s="44"/>
      <c r="AL63" s="44"/>
      <c r="AM63" s="44" t="s">
        <v>102</v>
      </c>
      <c r="AN63" s="44"/>
      <c r="AO63" s="54"/>
      <c r="AP63" s="44"/>
      <c r="AQ63" s="44"/>
      <c r="AR63" s="44"/>
      <c r="AS63" s="44"/>
      <c r="AT63" s="44"/>
      <c r="AU63" s="44"/>
      <c r="AV63" s="44"/>
      <c r="AW63" s="44"/>
      <c r="AX63" s="44"/>
      <c r="AY63" s="44"/>
      <c r="AZ63" s="44"/>
      <c r="BA63" s="44"/>
      <c r="BB63" s="44"/>
      <c r="BC63" s="44"/>
      <c r="BD63" s="115" t="s">
        <v>162</v>
      </c>
    </row>
    <row r="64" spans="1:56" ht="57.6" x14ac:dyDescent="0.3">
      <c r="A64" s="45"/>
      <c r="B64" s="46">
        <v>57</v>
      </c>
      <c r="C64" s="47" t="s">
        <v>666</v>
      </c>
      <c r="D64" s="50" t="s">
        <v>9</v>
      </c>
      <c r="E64" s="50" t="s">
        <v>422</v>
      </c>
      <c r="F64" s="50" t="s">
        <v>827</v>
      </c>
      <c r="G64" s="50" t="s">
        <v>528</v>
      </c>
      <c r="H64" s="112" t="s">
        <v>101</v>
      </c>
      <c r="I64" s="50" t="s">
        <v>195</v>
      </c>
      <c r="J64" s="111" t="s">
        <v>9</v>
      </c>
      <c r="K64" s="50" t="s">
        <v>823</v>
      </c>
      <c r="L64" s="50" t="s">
        <v>22</v>
      </c>
      <c r="M64" s="112" t="s">
        <v>10</v>
      </c>
      <c r="N64" s="112" t="s">
        <v>1</v>
      </c>
      <c r="O64" s="113">
        <v>3</v>
      </c>
      <c r="P64" s="50" t="s">
        <v>9</v>
      </c>
      <c r="Q64" s="50" t="s">
        <v>9</v>
      </c>
      <c r="R64" s="44" t="s">
        <v>102</v>
      </c>
      <c r="S64" s="44" t="s">
        <v>102</v>
      </c>
      <c r="T64" s="44"/>
      <c r="U64" s="44" t="s">
        <v>102</v>
      </c>
      <c r="V64" s="44"/>
      <c r="W64" s="44"/>
      <c r="X64" s="44"/>
      <c r="Y64" s="44"/>
      <c r="Z64" s="54"/>
      <c r="AA64" s="44" t="s">
        <v>102</v>
      </c>
      <c r="AB64" s="44" t="s">
        <v>102</v>
      </c>
      <c r="AC64" s="44" t="s">
        <v>102</v>
      </c>
      <c r="AD64" s="44"/>
      <c r="AE64" s="44" t="s">
        <v>102</v>
      </c>
      <c r="AF64" s="44"/>
      <c r="AG64" s="44"/>
      <c r="AH64" s="44"/>
      <c r="AI64" s="44"/>
      <c r="AJ64" s="44"/>
      <c r="AK64" s="44" t="s">
        <v>102</v>
      </c>
      <c r="AL64" s="44"/>
      <c r="AM64" s="44"/>
      <c r="AN64" s="44"/>
      <c r="AO64" s="54"/>
      <c r="AP64" s="44"/>
      <c r="AQ64" s="44"/>
      <c r="AR64" s="44"/>
      <c r="AS64" s="44"/>
      <c r="AT64" s="44"/>
      <c r="AU64" s="44"/>
      <c r="AV64" s="44"/>
      <c r="AW64" s="44"/>
      <c r="AX64" s="44"/>
      <c r="AY64" s="44"/>
      <c r="AZ64" s="44"/>
      <c r="BA64" s="44"/>
      <c r="BB64" s="44"/>
      <c r="BC64" s="44"/>
      <c r="BD64" s="115" t="s">
        <v>163</v>
      </c>
    </row>
    <row r="65" spans="1:56" ht="72" x14ac:dyDescent="0.3">
      <c r="A65" s="45"/>
      <c r="B65" s="46">
        <v>58</v>
      </c>
      <c r="C65" s="47" t="s">
        <v>667</v>
      </c>
      <c r="D65" s="50" t="s">
        <v>9</v>
      </c>
      <c r="E65" s="50" t="s">
        <v>164</v>
      </c>
      <c r="F65" s="50" t="s">
        <v>827</v>
      </c>
      <c r="G65" s="50" t="s">
        <v>528</v>
      </c>
      <c r="H65" s="112" t="s">
        <v>197</v>
      </c>
      <c r="I65" s="50" t="s">
        <v>198</v>
      </c>
      <c r="J65" s="116" t="s">
        <v>9</v>
      </c>
      <c r="K65" s="50" t="s">
        <v>823</v>
      </c>
      <c r="L65" s="50" t="s">
        <v>22</v>
      </c>
      <c r="M65" s="112" t="s">
        <v>10</v>
      </c>
      <c r="N65" s="112" t="s">
        <v>1</v>
      </c>
      <c r="O65" s="113">
        <v>2</v>
      </c>
      <c r="P65" s="141" t="s">
        <v>843</v>
      </c>
      <c r="Q65" s="141" t="s">
        <v>197</v>
      </c>
      <c r="R65" s="44"/>
      <c r="S65" s="44" t="s">
        <v>102</v>
      </c>
      <c r="T65" s="44" t="s">
        <v>102</v>
      </c>
      <c r="U65" s="44" t="s">
        <v>102</v>
      </c>
      <c r="V65" s="44"/>
      <c r="W65" s="44"/>
      <c r="X65" s="44"/>
      <c r="Y65" s="44"/>
      <c r="Z65" s="54"/>
      <c r="AA65" s="44" t="s">
        <v>102</v>
      </c>
      <c r="AB65" s="44" t="s">
        <v>102</v>
      </c>
      <c r="AC65" s="44"/>
      <c r="AD65" s="44" t="s">
        <v>102</v>
      </c>
      <c r="AE65" s="44" t="s">
        <v>102</v>
      </c>
      <c r="AF65" s="44"/>
      <c r="AG65" s="44"/>
      <c r="AH65" s="44"/>
      <c r="AI65" s="44"/>
      <c r="AJ65" s="44"/>
      <c r="AK65" s="44"/>
      <c r="AL65" s="44"/>
      <c r="AM65" s="44"/>
      <c r="AN65" s="44"/>
      <c r="AO65" s="54"/>
      <c r="AP65" s="44"/>
      <c r="AQ65" s="44"/>
      <c r="AR65" s="44"/>
      <c r="AS65" s="56">
        <v>0.3</v>
      </c>
      <c r="AT65" s="44"/>
      <c r="AU65" s="44"/>
      <c r="AV65" s="44"/>
      <c r="AW65" s="56">
        <v>0.95</v>
      </c>
      <c r="AX65" s="44"/>
      <c r="AY65" s="44"/>
      <c r="AZ65" s="44"/>
      <c r="BA65" s="44"/>
      <c r="BB65" s="44"/>
      <c r="BC65" s="44"/>
      <c r="BD65" s="115" t="s">
        <v>165</v>
      </c>
    </row>
    <row r="66" spans="1:56" ht="57.6" x14ac:dyDescent="0.3">
      <c r="A66" s="45"/>
      <c r="B66" s="46">
        <v>59</v>
      </c>
      <c r="C66" s="117" t="s">
        <v>421</v>
      </c>
      <c r="D66" s="50" t="s">
        <v>116</v>
      </c>
      <c r="E66" s="50" t="s">
        <v>420</v>
      </c>
      <c r="F66" s="50" t="s">
        <v>109</v>
      </c>
      <c r="G66" s="50" t="s">
        <v>109</v>
      </c>
      <c r="H66" s="112" t="s">
        <v>197</v>
      </c>
      <c r="I66" s="50" t="s">
        <v>198</v>
      </c>
      <c r="J66" s="116" t="s">
        <v>9</v>
      </c>
      <c r="K66" s="50" t="s">
        <v>33</v>
      </c>
      <c r="L66" s="50" t="s">
        <v>19</v>
      </c>
      <c r="M66" s="112" t="s">
        <v>45</v>
      </c>
      <c r="N66" s="112" t="s">
        <v>2</v>
      </c>
      <c r="O66" s="113">
        <v>3</v>
      </c>
      <c r="P66" s="50" t="s">
        <v>9</v>
      </c>
      <c r="Q66" s="50" t="s">
        <v>9</v>
      </c>
      <c r="R66" s="44" t="s">
        <v>102</v>
      </c>
      <c r="S66" s="44" t="s">
        <v>102</v>
      </c>
      <c r="T66" s="44"/>
      <c r="U66" s="44"/>
      <c r="V66" s="44"/>
      <c r="W66" s="44"/>
      <c r="X66" s="44" t="s">
        <v>102</v>
      </c>
      <c r="Y66" s="44"/>
      <c r="Z66" s="54"/>
      <c r="AA66" s="44" t="s">
        <v>102</v>
      </c>
      <c r="AB66" s="44" t="s">
        <v>102</v>
      </c>
      <c r="AC66" s="44"/>
      <c r="AD66" s="44"/>
      <c r="AE66" s="44"/>
      <c r="AF66" s="44"/>
      <c r="AG66" s="44" t="s">
        <v>102</v>
      </c>
      <c r="AH66" s="44"/>
      <c r="AI66" s="44"/>
      <c r="AJ66" s="44"/>
      <c r="AK66" s="114" t="s">
        <v>102</v>
      </c>
      <c r="AL66" s="44"/>
      <c r="AM66" s="44"/>
      <c r="AN66" s="44"/>
      <c r="AO66" s="54"/>
      <c r="AP66" s="44"/>
      <c r="AQ66" s="44"/>
      <c r="AR66" s="44"/>
      <c r="AS66" s="44"/>
      <c r="AT66" s="44"/>
      <c r="AU66" s="44"/>
      <c r="AV66" s="44"/>
      <c r="AW66" s="44"/>
      <c r="AX66" s="44"/>
      <c r="AY66" s="44"/>
      <c r="AZ66" s="114"/>
      <c r="BA66" s="44"/>
      <c r="BB66" s="44"/>
      <c r="BC66" s="44"/>
      <c r="BD66" s="115" t="s">
        <v>166</v>
      </c>
    </row>
    <row r="67" spans="1:56" ht="100.8" x14ac:dyDescent="0.3">
      <c r="A67" s="45"/>
      <c r="B67" s="46">
        <v>60</v>
      </c>
      <c r="C67" s="47" t="s">
        <v>380</v>
      </c>
      <c r="D67" s="50" t="s">
        <v>124</v>
      </c>
      <c r="E67" s="50" t="s">
        <v>378</v>
      </c>
      <c r="F67" s="50" t="s">
        <v>398</v>
      </c>
      <c r="G67" s="50" t="s">
        <v>574</v>
      </c>
      <c r="H67" s="112" t="s">
        <v>191</v>
      </c>
      <c r="I67" s="50" t="s">
        <v>192</v>
      </c>
      <c r="J67" s="116" t="s">
        <v>9</v>
      </c>
      <c r="K67" s="50" t="s">
        <v>376</v>
      </c>
      <c r="L67" s="50" t="s">
        <v>22</v>
      </c>
      <c r="M67" s="112" t="s">
        <v>10</v>
      </c>
      <c r="N67" s="112" t="s">
        <v>1</v>
      </c>
      <c r="O67" s="113">
        <v>3</v>
      </c>
      <c r="P67" s="141" t="s">
        <v>379</v>
      </c>
      <c r="Q67" s="141" t="s">
        <v>191</v>
      </c>
      <c r="R67" s="44" t="s">
        <v>102</v>
      </c>
      <c r="S67" s="44" t="s">
        <v>102</v>
      </c>
      <c r="T67" s="44"/>
      <c r="U67" s="44" t="s">
        <v>102</v>
      </c>
      <c r="V67" s="44" t="s">
        <v>102</v>
      </c>
      <c r="W67" s="44"/>
      <c r="X67" s="44" t="s">
        <v>102</v>
      </c>
      <c r="Y67" s="44" t="s">
        <v>102</v>
      </c>
      <c r="Z67" s="54"/>
      <c r="AA67" s="44" t="s">
        <v>102</v>
      </c>
      <c r="AB67" s="44" t="s">
        <v>102</v>
      </c>
      <c r="AC67" s="44"/>
      <c r="AD67" s="44" t="s">
        <v>102</v>
      </c>
      <c r="AE67" s="44" t="s">
        <v>102</v>
      </c>
      <c r="AF67" s="44" t="s">
        <v>102</v>
      </c>
      <c r="AG67" s="44" t="s">
        <v>102</v>
      </c>
      <c r="AH67" s="44" t="s">
        <v>102</v>
      </c>
      <c r="AI67" s="44" t="s">
        <v>102</v>
      </c>
      <c r="AJ67" s="44"/>
      <c r="AK67" s="114" t="s">
        <v>102</v>
      </c>
      <c r="AL67" s="44"/>
      <c r="AM67" s="44" t="s">
        <v>102</v>
      </c>
      <c r="AN67" s="44"/>
      <c r="AO67" s="54"/>
      <c r="AP67" s="44"/>
      <c r="AQ67" s="44"/>
      <c r="AR67" s="56">
        <v>0.4</v>
      </c>
      <c r="AS67" s="56">
        <v>0.15</v>
      </c>
      <c r="AT67" s="44"/>
      <c r="AU67" s="44"/>
      <c r="AV67" s="44"/>
      <c r="AW67" s="44"/>
      <c r="AX67" s="44"/>
      <c r="AY67" s="44"/>
      <c r="AZ67" s="114"/>
      <c r="BA67" s="44"/>
      <c r="BB67" s="56">
        <v>0.05</v>
      </c>
      <c r="BC67" s="44"/>
      <c r="BD67" s="115" t="s">
        <v>140</v>
      </c>
    </row>
    <row r="68" spans="1:56" ht="172.8" x14ac:dyDescent="0.3">
      <c r="A68" s="45"/>
      <c r="B68" s="46">
        <v>61</v>
      </c>
      <c r="C68" s="117" t="s">
        <v>381</v>
      </c>
      <c r="D68" s="50" t="s">
        <v>124</v>
      </c>
      <c r="E68" s="50" t="s">
        <v>382</v>
      </c>
      <c r="F68" s="50" t="s">
        <v>398</v>
      </c>
      <c r="G68" s="50" t="s">
        <v>574</v>
      </c>
      <c r="H68" s="112" t="s">
        <v>197</v>
      </c>
      <c r="I68" s="50" t="s">
        <v>198</v>
      </c>
      <c r="J68" s="116" t="s">
        <v>9</v>
      </c>
      <c r="K68" s="50" t="s">
        <v>376</v>
      </c>
      <c r="L68" s="50" t="s">
        <v>22</v>
      </c>
      <c r="M68" s="112" t="s">
        <v>383</v>
      </c>
      <c r="N68" s="112" t="s">
        <v>3</v>
      </c>
      <c r="O68" s="113">
        <v>2</v>
      </c>
      <c r="P68" s="141" t="s">
        <v>385</v>
      </c>
      <c r="Q68" s="141" t="s">
        <v>197</v>
      </c>
      <c r="R68" s="44" t="s">
        <v>102</v>
      </c>
      <c r="S68" s="44" t="s">
        <v>102</v>
      </c>
      <c r="T68" s="44"/>
      <c r="U68" s="44"/>
      <c r="V68" s="44" t="s">
        <v>102</v>
      </c>
      <c r="W68" s="44"/>
      <c r="X68" s="44" t="s">
        <v>102</v>
      </c>
      <c r="Y68" s="44" t="s">
        <v>102</v>
      </c>
      <c r="Z68" s="54"/>
      <c r="AA68" s="44" t="s">
        <v>102</v>
      </c>
      <c r="AB68" s="44" t="s">
        <v>102</v>
      </c>
      <c r="AC68" s="44"/>
      <c r="AD68" s="44"/>
      <c r="AE68" s="44" t="s">
        <v>102</v>
      </c>
      <c r="AF68" s="44" t="s">
        <v>102</v>
      </c>
      <c r="AG68" s="44" t="s">
        <v>102</v>
      </c>
      <c r="AH68" s="44"/>
      <c r="AI68" s="44" t="s">
        <v>102</v>
      </c>
      <c r="AJ68" s="44"/>
      <c r="AK68" s="114" t="s">
        <v>102</v>
      </c>
      <c r="AL68" s="44" t="s">
        <v>102</v>
      </c>
      <c r="AM68" s="44"/>
      <c r="AN68" s="44"/>
      <c r="AO68" s="54"/>
      <c r="AP68" s="44"/>
      <c r="AQ68" s="44"/>
      <c r="AR68" s="44"/>
      <c r="AS68" s="118">
        <f>AVERAGE(20%,6%)</f>
        <v>0.13</v>
      </c>
      <c r="AT68" s="44"/>
      <c r="AU68" s="125">
        <f>AVERAGE(30%,15%)</f>
        <v>0.22499999999999998</v>
      </c>
      <c r="AV68" s="44"/>
      <c r="AW68" s="44"/>
      <c r="AX68" s="44"/>
      <c r="AY68" s="44"/>
      <c r="AZ68" s="114"/>
      <c r="BA68" s="44"/>
      <c r="BB68" s="44"/>
      <c r="BC68" s="44"/>
      <c r="BD68" s="115" t="s">
        <v>384</v>
      </c>
    </row>
    <row r="69" spans="1:56" ht="72" x14ac:dyDescent="0.3">
      <c r="A69" s="45"/>
      <c r="B69" s="46">
        <v>62</v>
      </c>
      <c r="C69" s="47" t="s">
        <v>386</v>
      </c>
      <c r="D69" s="50" t="s">
        <v>124</v>
      </c>
      <c r="E69" s="50" t="s">
        <v>387</v>
      </c>
      <c r="F69" s="50" t="s">
        <v>398</v>
      </c>
      <c r="G69" s="50" t="s">
        <v>574</v>
      </c>
      <c r="H69" s="112" t="s">
        <v>191</v>
      </c>
      <c r="I69" s="50" t="s">
        <v>192</v>
      </c>
      <c r="J69" s="116" t="s">
        <v>9</v>
      </c>
      <c r="K69" s="50" t="s">
        <v>376</v>
      </c>
      <c r="L69" s="50" t="s">
        <v>22</v>
      </c>
      <c r="M69" s="112" t="s">
        <v>10</v>
      </c>
      <c r="N69" s="112" t="s">
        <v>1</v>
      </c>
      <c r="O69" s="113">
        <v>3</v>
      </c>
      <c r="P69" s="141" t="s">
        <v>388</v>
      </c>
      <c r="Q69" s="141" t="s">
        <v>197</v>
      </c>
      <c r="R69" s="44" t="s">
        <v>102</v>
      </c>
      <c r="S69" s="44"/>
      <c r="T69" s="44"/>
      <c r="U69" s="44" t="s">
        <v>102</v>
      </c>
      <c r="V69" s="44" t="s">
        <v>102</v>
      </c>
      <c r="W69" s="44"/>
      <c r="X69" s="44" t="s">
        <v>102</v>
      </c>
      <c r="Y69" s="44" t="s">
        <v>102</v>
      </c>
      <c r="Z69" s="54"/>
      <c r="AA69" s="44" t="s">
        <v>102</v>
      </c>
      <c r="AB69" s="44" t="s">
        <v>102</v>
      </c>
      <c r="AC69" s="44"/>
      <c r="AD69" s="44" t="s">
        <v>102</v>
      </c>
      <c r="AE69" s="44" t="s">
        <v>102</v>
      </c>
      <c r="AF69" s="44"/>
      <c r="AG69" s="44" t="s">
        <v>102</v>
      </c>
      <c r="AH69" s="44"/>
      <c r="AI69" s="44" t="s">
        <v>102</v>
      </c>
      <c r="AJ69" s="44"/>
      <c r="AK69" s="44" t="s">
        <v>102</v>
      </c>
      <c r="AL69" s="44"/>
      <c r="AM69" s="44" t="s">
        <v>102</v>
      </c>
      <c r="AN69" s="44"/>
      <c r="AO69" s="54"/>
      <c r="AP69" s="44"/>
      <c r="AQ69" s="44"/>
      <c r="AR69" s="56">
        <v>0.25</v>
      </c>
      <c r="AS69" s="56">
        <v>0.2</v>
      </c>
      <c r="AT69" s="44"/>
      <c r="AU69" s="44"/>
      <c r="AV69" s="44"/>
      <c r="AW69" s="44"/>
      <c r="AX69" s="44"/>
      <c r="AY69" s="44"/>
      <c r="AZ69" s="44"/>
      <c r="BA69" s="44"/>
      <c r="BB69" s="56">
        <v>0.2</v>
      </c>
      <c r="BC69" s="44"/>
      <c r="BD69" s="115" t="s">
        <v>140</v>
      </c>
    </row>
    <row r="70" spans="1:56" ht="331.2" x14ac:dyDescent="0.3">
      <c r="A70" s="45"/>
      <c r="B70" s="46">
        <v>63</v>
      </c>
      <c r="C70" s="47" t="s">
        <v>394</v>
      </c>
      <c r="D70" s="50" t="s">
        <v>168</v>
      </c>
      <c r="E70" s="50" t="s">
        <v>747</v>
      </c>
      <c r="F70" s="50" t="s">
        <v>393</v>
      </c>
      <c r="G70" s="50" t="s">
        <v>574</v>
      </c>
      <c r="H70" s="112" t="s">
        <v>101</v>
      </c>
      <c r="I70" s="50" t="s">
        <v>306</v>
      </c>
      <c r="J70" s="116" t="s">
        <v>9</v>
      </c>
      <c r="K70" s="50" t="s">
        <v>823</v>
      </c>
      <c r="L70" s="50" t="s">
        <v>22</v>
      </c>
      <c r="M70" s="112" t="s">
        <v>57</v>
      </c>
      <c r="N70" s="112" t="s">
        <v>4</v>
      </c>
      <c r="O70" s="113">
        <v>3</v>
      </c>
      <c r="P70" s="50" t="s">
        <v>9</v>
      </c>
      <c r="Q70" s="50" t="s">
        <v>9</v>
      </c>
      <c r="R70" s="44" t="s">
        <v>102</v>
      </c>
      <c r="S70" s="44" t="s">
        <v>102</v>
      </c>
      <c r="T70" s="114" t="s">
        <v>102</v>
      </c>
      <c r="U70" s="44"/>
      <c r="V70" s="44"/>
      <c r="W70" s="44"/>
      <c r="X70" s="44"/>
      <c r="Y70" s="44"/>
      <c r="Z70" s="54"/>
      <c r="AA70" s="44" t="s">
        <v>102</v>
      </c>
      <c r="AB70" s="44"/>
      <c r="AC70" s="44"/>
      <c r="AD70" s="44" t="s">
        <v>102</v>
      </c>
      <c r="AE70" s="44"/>
      <c r="AF70" s="44"/>
      <c r="AG70" s="44"/>
      <c r="AH70" s="44"/>
      <c r="AI70" s="44"/>
      <c r="AJ70" s="44"/>
      <c r="AK70" s="114" t="s">
        <v>102</v>
      </c>
      <c r="AL70" s="44"/>
      <c r="AM70" s="44"/>
      <c r="AN70" s="44"/>
      <c r="AO70" s="54"/>
      <c r="AP70" s="44"/>
      <c r="AQ70" s="44"/>
      <c r="AR70" s="44"/>
      <c r="AS70" s="44"/>
      <c r="AT70" s="44"/>
      <c r="AU70" s="44"/>
      <c r="AV70" s="44"/>
      <c r="AW70" s="44"/>
      <c r="AX70" s="44"/>
      <c r="AY70" s="44"/>
      <c r="AZ70" s="114"/>
      <c r="BA70" s="44"/>
      <c r="BB70" s="44"/>
      <c r="BC70" s="44"/>
      <c r="BD70" s="115" t="s">
        <v>782</v>
      </c>
    </row>
    <row r="71" spans="1:56" ht="57.6" x14ac:dyDescent="0.3">
      <c r="A71" s="45"/>
      <c r="B71" s="46">
        <v>64</v>
      </c>
      <c r="C71" s="47" t="s">
        <v>395</v>
      </c>
      <c r="D71" s="50" t="s">
        <v>9</v>
      </c>
      <c r="E71" s="50" t="s">
        <v>515</v>
      </c>
      <c r="F71" s="50" t="s">
        <v>393</v>
      </c>
      <c r="G71" s="50" t="s">
        <v>574</v>
      </c>
      <c r="H71" s="112" t="s">
        <v>101</v>
      </c>
      <c r="I71" s="50" t="s">
        <v>306</v>
      </c>
      <c r="J71" s="116" t="s">
        <v>9</v>
      </c>
      <c r="K71" s="50" t="s">
        <v>823</v>
      </c>
      <c r="L71" s="50" t="s">
        <v>22</v>
      </c>
      <c r="M71" s="112" t="s">
        <v>51</v>
      </c>
      <c r="N71" s="112" t="s">
        <v>2</v>
      </c>
      <c r="O71" s="113">
        <v>3</v>
      </c>
      <c r="P71" s="50" t="s">
        <v>9</v>
      </c>
      <c r="Q71" s="50" t="s">
        <v>9</v>
      </c>
      <c r="R71" s="44" t="s">
        <v>102</v>
      </c>
      <c r="S71" s="44" t="s">
        <v>102</v>
      </c>
      <c r="T71" s="44"/>
      <c r="U71" s="44"/>
      <c r="V71" s="44"/>
      <c r="W71" s="44"/>
      <c r="X71" s="44" t="s">
        <v>102</v>
      </c>
      <c r="Y71" s="44"/>
      <c r="Z71" s="54"/>
      <c r="AA71" s="44" t="s">
        <v>102</v>
      </c>
      <c r="AB71" s="44" t="s">
        <v>102</v>
      </c>
      <c r="AC71" s="44"/>
      <c r="AD71" s="44" t="s">
        <v>102</v>
      </c>
      <c r="AE71" s="44" t="s">
        <v>102</v>
      </c>
      <c r="AF71" s="44" t="s">
        <v>102</v>
      </c>
      <c r="AG71" s="44"/>
      <c r="AH71" s="44"/>
      <c r="AI71" s="44" t="s">
        <v>102</v>
      </c>
      <c r="AJ71" s="44" t="s">
        <v>102</v>
      </c>
      <c r="AK71" s="44" t="s">
        <v>102</v>
      </c>
      <c r="AL71" s="44" t="s">
        <v>102</v>
      </c>
      <c r="AM71" s="44"/>
      <c r="AN71" s="44"/>
      <c r="AO71" s="54"/>
      <c r="AP71" s="44"/>
      <c r="AQ71" s="44"/>
      <c r="AR71" s="44"/>
      <c r="AS71" s="44"/>
      <c r="AT71" s="44"/>
      <c r="AU71" s="44"/>
      <c r="AV71" s="44"/>
      <c r="AW71" s="44"/>
      <c r="AX71" s="44"/>
      <c r="AY71" s="44"/>
      <c r="AZ71" s="44"/>
      <c r="BA71" s="44"/>
      <c r="BB71" s="44"/>
      <c r="BC71" s="44"/>
      <c r="BD71" s="115" t="s">
        <v>748</v>
      </c>
    </row>
    <row r="72" spans="1:56" ht="100.8" x14ac:dyDescent="0.3">
      <c r="A72" s="45"/>
      <c r="B72" s="46">
        <v>65</v>
      </c>
      <c r="C72" s="47" t="s">
        <v>396</v>
      </c>
      <c r="D72" s="50" t="s">
        <v>161</v>
      </c>
      <c r="E72" s="50" t="s">
        <v>397</v>
      </c>
      <c r="F72" s="50" t="s">
        <v>398</v>
      </c>
      <c r="G72" s="50" t="s">
        <v>574</v>
      </c>
      <c r="H72" s="112" t="s">
        <v>101</v>
      </c>
      <c r="I72" s="50" t="s">
        <v>105</v>
      </c>
      <c r="J72" s="116" t="s">
        <v>9</v>
      </c>
      <c r="K72" s="50" t="s">
        <v>376</v>
      </c>
      <c r="L72" s="50" t="s">
        <v>22</v>
      </c>
      <c r="M72" s="112" t="s">
        <v>25</v>
      </c>
      <c r="N72" s="112" t="s">
        <v>1</v>
      </c>
      <c r="O72" s="113">
        <v>2</v>
      </c>
      <c r="P72" s="50" t="s">
        <v>9</v>
      </c>
      <c r="Q72" s="50" t="s">
        <v>9</v>
      </c>
      <c r="R72" s="44" t="s">
        <v>102</v>
      </c>
      <c r="S72" s="44" t="s">
        <v>102</v>
      </c>
      <c r="T72" s="44"/>
      <c r="U72" s="44"/>
      <c r="V72" s="44" t="s">
        <v>102</v>
      </c>
      <c r="W72" s="44"/>
      <c r="X72" s="44"/>
      <c r="Y72" s="44"/>
      <c r="Z72" s="54"/>
      <c r="AA72" s="44" t="s">
        <v>102</v>
      </c>
      <c r="AB72" s="44" t="s">
        <v>102</v>
      </c>
      <c r="AC72" s="44"/>
      <c r="AD72" s="44" t="s">
        <v>102</v>
      </c>
      <c r="AE72" s="44" t="s">
        <v>102</v>
      </c>
      <c r="AF72" s="44" t="s">
        <v>102</v>
      </c>
      <c r="AG72" s="44" t="s">
        <v>102</v>
      </c>
      <c r="AH72" s="44"/>
      <c r="AI72" s="44" t="s">
        <v>102</v>
      </c>
      <c r="AJ72" s="44" t="s">
        <v>102</v>
      </c>
      <c r="AK72" s="44"/>
      <c r="AL72" s="44" t="s">
        <v>102</v>
      </c>
      <c r="AM72" s="44"/>
      <c r="AN72" s="44"/>
      <c r="AO72" s="54"/>
      <c r="AP72" s="44"/>
      <c r="AQ72" s="44"/>
      <c r="AR72" s="44"/>
      <c r="AS72" s="44"/>
      <c r="AT72" s="44"/>
      <c r="AU72" s="44"/>
      <c r="AV72" s="44"/>
      <c r="AW72" s="44"/>
      <c r="AX72" s="44"/>
      <c r="AY72" s="44"/>
      <c r="AZ72" s="44"/>
      <c r="BA72" s="44"/>
      <c r="BB72" s="44"/>
      <c r="BC72" s="44"/>
      <c r="BD72" s="115" t="s">
        <v>169</v>
      </c>
    </row>
    <row r="73" spans="1:56" ht="57.6" x14ac:dyDescent="0.3">
      <c r="A73" s="45"/>
      <c r="B73" s="46">
        <v>66</v>
      </c>
      <c r="C73" s="47" t="s">
        <v>399</v>
      </c>
      <c r="D73" s="50" t="s">
        <v>161</v>
      </c>
      <c r="E73" s="50" t="s">
        <v>400</v>
      </c>
      <c r="F73" s="50" t="s">
        <v>398</v>
      </c>
      <c r="G73" s="50" t="s">
        <v>574</v>
      </c>
      <c r="H73" s="112" t="s">
        <v>101</v>
      </c>
      <c r="I73" s="50" t="s">
        <v>195</v>
      </c>
      <c r="J73" s="116" t="s">
        <v>9</v>
      </c>
      <c r="K73" s="50" t="s">
        <v>47</v>
      </c>
      <c r="L73" s="50" t="s">
        <v>22</v>
      </c>
      <c r="M73" s="112" t="s">
        <v>9</v>
      </c>
      <c r="N73" s="112" t="s">
        <v>9</v>
      </c>
      <c r="O73" s="113">
        <v>2</v>
      </c>
      <c r="P73" s="50" t="s">
        <v>9</v>
      </c>
      <c r="Q73" s="50" t="s">
        <v>9</v>
      </c>
      <c r="R73" s="44" t="s">
        <v>102</v>
      </c>
      <c r="S73" s="44"/>
      <c r="T73" s="44"/>
      <c r="U73" s="44"/>
      <c r="V73" s="44" t="s">
        <v>102</v>
      </c>
      <c r="W73" s="44"/>
      <c r="X73" s="44" t="s">
        <v>102</v>
      </c>
      <c r="Y73" s="44"/>
      <c r="Z73" s="54"/>
      <c r="AA73" s="44" t="s">
        <v>102</v>
      </c>
      <c r="AB73" s="44" t="s">
        <v>102</v>
      </c>
      <c r="AC73" s="44" t="s">
        <v>102</v>
      </c>
      <c r="AD73" s="44" t="s">
        <v>102</v>
      </c>
      <c r="AE73" s="44" t="s">
        <v>102</v>
      </c>
      <c r="AF73" s="44"/>
      <c r="AG73" s="44" t="s">
        <v>102</v>
      </c>
      <c r="AH73" s="44"/>
      <c r="AI73" s="44" t="s">
        <v>102</v>
      </c>
      <c r="AJ73" s="44" t="s">
        <v>102</v>
      </c>
      <c r="AK73" s="44"/>
      <c r="AL73" s="44" t="s">
        <v>102</v>
      </c>
      <c r="AM73" s="44"/>
      <c r="AN73" s="44"/>
      <c r="AO73" s="54"/>
      <c r="AP73" s="44"/>
      <c r="AQ73" s="44"/>
      <c r="AR73" s="44"/>
      <c r="AS73" s="44"/>
      <c r="AT73" s="44"/>
      <c r="AU73" s="44"/>
      <c r="AV73" s="44"/>
      <c r="AW73" s="44"/>
      <c r="AX73" s="44"/>
      <c r="AY73" s="44"/>
      <c r="AZ73" s="44"/>
      <c r="BA73" s="44"/>
      <c r="BB73" s="44"/>
      <c r="BC73" s="44"/>
      <c r="BD73" s="115" t="s">
        <v>170</v>
      </c>
    </row>
    <row r="74" spans="1:56" ht="86.4" x14ac:dyDescent="0.3">
      <c r="A74" s="45"/>
      <c r="B74" s="46">
        <v>67</v>
      </c>
      <c r="C74" s="47" t="s">
        <v>401</v>
      </c>
      <c r="D74" s="50" t="s">
        <v>9</v>
      </c>
      <c r="E74" s="50" t="s">
        <v>402</v>
      </c>
      <c r="F74" s="50" t="s">
        <v>827</v>
      </c>
      <c r="G74" s="50" t="s">
        <v>528</v>
      </c>
      <c r="H74" s="50" t="s">
        <v>101</v>
      </c>
      <c r="I74" s="50" t="s">
        <v>195</v>
      </c>
      <c r="J74" s="111" t="s">
        <v>9</v>
      </c>
      <c r="K74" s="50" t="s">
        <v>823</v>
      </c>
      <c r="L74" s="50" t="s">
        <v>22</v>
      </c>
      <c r="M74" s="112" t="s">
        <v>10</v>
      </c>
      <c r="N74" s="112" t="s">
        <v>1</v>
      </c>
      <c r="O74" s="113">
        <v>3</v>
      </c>
      <c r="P74" s="141" t="s">
        <v>403</v>
      </c>
      <c r="Q74" s="141" t="s">
        <v>101</v>
      </c>
      <c r="R74" s="44"/>
      <c r="S74" s="44" t="s">
        <v>102</v>
      </c>
      <c r="T74" s="114" t="s">
        <v>102</v>
      </c>
      <c r="U74" s="44" t="s">
        <v>102</v>
      </c>
      <c r="V74" s="44"/>
      <c r="W74" s="44"/>
      <c r="X74" s="44" t="s">
        <v>102</v>
      </c>
      <c r="Y74" s="44"/>
      <c r="Z74" s="54"/>
      <c r="AA74" s="44" t="s">
        <v>102</v>
      </c>
      <c r="AB74" s="44" t="s">
        <v>102</v>
      </c>
      <c r="AC74" s="44"/>
      <c r="AD74" s="44" t="s">
        <v>102</v>
      </c>
      <c r="AE74" s="44" t="s">
        <v>102</v>
      </c>
      <c r="AF74" s="44" t="s">
        <v>102</v>
      </c>
      <c r="AG74" s="44" t="s">
        <v>102</v>
      </c>
      <c r="AH74" s="44" t="s">
        <v>102</v>
      </c>
      <c r="AI74" s="44"/>
      <c r="AJ74" s="44" t="s">
        <v>102</v>
      </c>
      <c r="AK74" s="44" t="s">
        <v>102</v>
      </c>
      <c r="AL74" s="44" t="s">
        <v>102</v>
      </c>
      <c r="AM74" s="44"/>
      <c r="AN74" s="44"/>
      <c r="AO74" s="54"/>
      <c r="AP74" s="44"/>
      <c r="AQ74" s="44"/>
      <c r="AR74" s="44"/>
      <c r="AS74" s="44"/>
      <c r="AT74" s="44"/>
      <c r="AU74" s="126">
        <v>0.12</v>
      </c>
      <c r="AV74" s="44"/>
      <c r="AW74" s="44"/>
      <c r="AX74" s="44"/>
      <c r="AY74" s="44"/>
      <c r="AZ74" s="44"/>
      <c r="BA74" s="44"/>
      <c r="BB74" s="44"/>
      <c r="BC74" s="44"/>
      <c r="BD74" s="115" t="s">
        <v>171</v>
      </c>
    </row>
    <row r="75" spans="1:56" ht="129.6" x14ac:dyDescent="0.3">
      <c r="A75" s="45"/>
      <c r="B75" s="46">
        <v>68</v>
      </c>
      <c r="C75" s="47" t="s">
        <v>406</v>
      </c>
      <c r="D75" s="50" t="s">
        <v>127</v>
      </c>
      <c r="E75" s="50" t="s">
        <v>407</v>
      </c>
      <c r="F75" s="50" t="s">
        <v>398</v>
      </c>
      <c r="G75" s="50" t="s">
        <v>574</v>
      </c>
      <c r="H75" s="112" t="s">
        <v>191</v>
      </c>
      <c r="I75" s="50" t="s">
        <v>192</v>
      </c>
      <c r="J75" s="116" t="s">
        <v>9</v>
      </c>
      <c r="K75" s="50" t="s">
        <v>21</v>
      </c>
      <c r="L75" s="50" t="s">
        <v>22</v>
      </c>
      <c r="M75" s="112" t="s">
        <v>40</v>
      </c>
      <c r="N75" s="112" t="s">
        <v>2</v>
      </c>
      <c r="O75" s="113">
        <v>3</v>
      </c>
      <c r="P75" s="50" t="s">
        <v>9</v>
      </c>
      <c r="Q75" s="50" t="s">
        <v>9</v>
      </c>
      <c r="R75" s="44" t="s">
        <v>102</v>
      </c>
      <c r="S75" s="44"/>
      <c r="T75" s="44"/>
      <c r="U75" s="44"/>
      <c r="V75" s="44"/>
      <c r="W75" s="44" t="s">
        <v>102</v>
      </c>
      <c r="X75" s="44" t="s">
        <v>102</v>
      </c>
      <c r="Y75" s="44"/>
      <c r="Z75" s="54"/>
      <c r="AA75" s="44"/>
      <c r="AB75" s="44"/>
      <c r="AC75" s="44"/>
      <c r="AD75" s="44" t="s">
        <v>102</v>
      </c>
      <c r="AE75" s="44"/>
      <c r="AF75" s="44"/>
      <c r="AG75" s="44"/>
      <c r="AH75" s="44"/>
      <c r="AI75" s="44" t="s">
        <v>102</v>
      </c>
      <c r="AJ75" s="44"/>
      <c r="AK75" s="44" t="s">
        <v>102</v>
      </c>
      <c r="AL75" s="44"/>
      <c r="AM75" s="44"/>
      <c r="AN75" s="44" t="s">
        <v>102</v>
      </c>
      <c r="AO75" s="54"/>
      <c r="AP75" s="44"/>
      <c r="AQ75" s="44"/>
      <c r="AR75" s="44"/>
      <c r="AS75" s="44"/>
      <c r="AT75" s="44"/>
      <c r="AU75" s="44"/>
      <c r="AV75" s="44"/>
      <c r="AW75" s="44"/>
      <c r="AX75" s="44"/>
      <c r="AY75" s="44"/>
      <c r="AZ75" s="44"/>
      <c r="BA75" s="44"/>
      <c r="BB75" s="44"/>
      <c r="BC75" s="44"/>
      <c r="BD75" s="115" t="s">
        <v>172</v>
      </c>
    </row>
    <row r="76" spans="1:56" ht="129.6" x14ac:dyDescent="0.3">
      <c r="A76" s="45"/>
      <c r="B76" s="46">
        <v>69</v>
      </c>
      <c r="C76" s="47" t="s">
        <v>408</v>
      </c>
      <c r="D76" s="50" t="s">
        <v>127</v>
      </c>
      <c r="E76" s="50" t="s">
        <v>409</v>
      </c>
      <c r="F76" s="50" t="s">
        <v>398</v>
      </c>
      <c r="G76" s="50" t="s">
        <v>574</v>
      </c>
      <c r="H76" s="112" t="s">
        <v>101</v>
      </c>
      <c r="I76" s="50" t="s">
        <v>195</v>
      </c>
      <c r="J76" s="116" t="s">
        <v>9</v>
      </c>
      <c r="K76" s="50" t="s">
        <v>47</v>
      </c>
      <c r="L76" s="50" t="s">
        <v>22</v>
      </c>
      <c r="M76" s="112" t="s">
        <v>9</v>
      </c>
      <c r="N76" s="112" t="s">
        <v>9</v>
      </c>
      <c r="O76" s="113">
        <v>1</v>
      </c>
      <c r="P76" s="50" t="s">
        <v>9</v>
      </c>
      <c r="Q76" s="50" t="s">
        <v>9</v>
      </c>
      <c r="R76" s="44"/>
      <c r="S76" s="44" t="s">
        <v>102</v>
      </c>
      <c r="T76" s="44" t="s">
        <v>102</v>
      </c>
      <c r="U76" s="44"/>
      <c r="V76" s="44" t="s">
        <v>102</v>
      </c>
      <c r="W76" s="44"/>
      <c r="X76" s="44" t="s">
        <v>102</v>
      </c>
      <c r="Y76" s="44"/>
      <c r="Z76" s="54"/>
      <c r="AA76" s="44"/>
      <c r="AB76" s="44"/>
      <c r="AC76" s="44" t="s">
        <v>102</v>
      </c>
      <c r="AD76" s="44" t="s">
        <v>102</v>
      </c>
      <c r="AE76" s="44"/>
      <c r="AF76" s="44"/>
      <c r="AG76" s="44" t="s">
        <v>102</v>
      </c>
      <c r="AH76" s="44"/>
      <c r="AI76" s="44" t="s">
        <v>102</v>
      </c>
      <c r="AJ76" s="44"/>
      <c r="AK76" s="44"/>
      <c r="AL76" s="44"/>
      <c r="AM76" s="44"/>
      <c r="AN76" s="44"/>
      <c r="AO76" s="54"/>
      <c r="AP76" s="44"/>
      <c r="AQ76" s="44"/>
      <c r="AR76" s="44"/>
      <c r="AS76" s="44"/>
      <c r="AT76" s="44"/>
      <c r="AU76" s="44"/>
      <c r="AV76" s="44"/>
      <c r="AW76" s="44"/>
      <c r="AX76" s="44"/>
      <c r="AY76" s="44"/>
      <c r="AZ76" s="44"/>
      <c r="BA76" s="44"/>
      <c r="BB76" s="44"/>
      <c r="BC76" s="44"/>
      <c r="BD76" s="115" t="s">
        <v>173</v>
      </c>
    </row>
    <row r="77" spans="1:56" ht="216" x14ac:dyDescent="0.3">
      <c r="A77" s="45"/>
      <c r="B77" s="46">
        <v>70</v>
      </c>
      <c r="C77" s="47" t="s">
        <v>411</v>
      </c>
      <c r="D77" s="50" t="s">
        <v>127</v>
      </c>
      <c r="E77" s="50" t="s">
        <v>859</v>
      </c>
      <c r="F77" s="50" t="s">
        <v>514</v>
      </c>
      <c r="G77" s="50" t="s">
        <v>574</v>
      </c>
      <c r="H77" s="112" t="s">
        <v>197</v>
      </c>
      <c r="I77" s="50" t="s">
        <v>198</v>
      </c>
      <c r="J77" s="116" t="s">
        <v>9</v>
      </c>
      <c r="K77" s="50" t="s">
        <v>63</v>
      </c>
      <c r="L77" s="50" t="s">
        <v>29</v>
      </c>
      <c r="M77" s="112" t="s">
        <v>45</v>
      </c>
      <c r="N77" s="112" t="s">
        <v>2</v>
      </c>
      <c r="O77" s="113">
        <v>2</v>
      </c>
      <c r="P77" s="141" t="s">
        <v>410</v>
      </c>
      <c r="Q77" s="141" t="s">
        <v>197</v>
      </c>
      <c r="R77" s="44" t="s">
        <v>102</v>
      </c>
      <c r="S77" s="44"/>
      <c r="T77" s="44"/>
      <c r="U77" s="44" t="s">
        <v>102</v>
      </c>
      <c r="V77" s="44" t="s">
        <v>102</v>
      </c>
      <c r="W77" s="44"/>
      <c r="X77" s="44" t="s">
        <v>102</v>
      </c>
      <c r="Y77" s="44"/>
      <c r="Z77" s="54"/>
      <c r="AA77" s="44"/>
      <c r="AB77" s="44"/>
      <c r="AC77" s="44"/>
      <c r="AD77" s="44" t="s">
        <v>102</v>
      </c>
      <c r="AE77" s="44"/>
      <c r="AF77" s="44" t="s">
        <v>102</v>
      </c>
      <c r="AG77" s="44"/>
      <c r="AH77" s="44"/>
      <c r="AI77" s="44" t="s">
        <v>102</v>
      </c>
      <c r="AJ77" s="44"/>
      <c r="AK77" s="44"/>
      <c r="AL77" s="44"/>
      <c r="AM77" s="44"/>
      <c r="AN77" s="44"/>
      <c r="AO77" s="54"/>
      <c r="AP77" s="44"/>
      <c r="AQ77" s="44"/>
      <c r="AR77" s="56">
        <v>0.35</v>
      </c>
      <c r="AS77" s="56">
        <v>0.25</v>
      </c>
      <c r="AT77" s="44"/>
      <c r="AU77" s="44"/>
      <c r="AV77" s="44"/>
      <c r="AW77" s="44"/>
      <c r="AX77" s="44"/>
      <c r="AY77" s="44"/>
      <c r="AZ77" s="44"/>
      <c r="BA77" s="44"/>
      <c r="BB77" s="44"/>
      <c r="BC77" s="44"/>
      <c r="BD77" s="115" t="s">
        <v>174</v>
      </c>
    </row>
    <row r="78" spans="1:56" ht="124.5" customHeight="1" x14ac:dyDescent="0.3">
      <c r="A78" s="45"/>
      <c r="B78" s="46">
        <v>71</v>
      </c>
      <c r="C78" s="47" t="s">
        <v>416</v>
      </c>
      <c r="D78" s="50" t="s">
        <v>115</v>
      </c>
      <c r="E78" s="50" t="s">
        <v>417</v>
      </c>
      <c r="F78" s="50" t="s">
        <v>398</v>
      </c>
      <c r="G78" s="50" t="s">
        <v>574</v>
      </c>
      <c r="H78" s="112" t="s">
        <v>101</v>
      </c>
      <c r="I78" s="50" t="s">
        <v>306</v>
      </c>
      <c r="J78" s="116" t="s">
        <v>9</v>
      </c>
      <c r="K78" s="50" t="s">
        <v>47</v>
      </c>
      <c r="L78" s="50" t="s">
        <v>22</v>
      </c>
      <c r="M78" s="112" t="s">
        <v>39</v>
      </c>
      <c r="N78" s="112" t="s">
        <v>2</v>
      </c>
      <c r="O78" s="113">
        <v>3</v>
      </c>
      <c r="P78" s="50" t="s">
        <v>9</v>
      </c>
      <c r="Q78" s="50" t="s">
        <v>9</v>
      </c>
      <c r="R78" s="44" t="s">
        <v>102</v>
      </c>
      <c r="S78" s="44" t="s">
        <v>102</v>
      </c>
      <c r="T78" s="44"/>
      <c r="U78" s="44"/>
      <c r="V78" s="44" t="s">
        <v>102</v>
      </c>
      <c r="W78" s="44"/>
      <c r="X78" s="44" t="s">
        <v>102</v>
      </c>
      <c r="Y78" s="44" t="s">
        <v>102</v>
      </c>
      <c r="Z78" s="54"/>
      <c r="AA78" s="44" t="s">
        <v>102</v>
      </c>
      <c r="AB78" s="44" t="s">
        <v>102</v>
      </c>
      <c r="AC78" s="44" t="s">
        <v>102</v>
      </c>
      <c r="AD78" s="44" t="s">
        <v>102</v>
      </c>
      <c r="AE78" s="44"/>
      <c r="AF78" s="44"/>
      <c r="AG78" s="44"/>
      <c r="AH78" s="44" t="s">
        <v>102</v>
      </c>
      <c r="AI78" s="44"/>
      <c r="AJ78" s="44" t="s">
        <v>102</v>
      </c>
      <c r="AK78" s="44" t="s">
        <v>102</v>
      </c>
      <c r="AL78" s="44" t="s">
        <v>102</v>
      </c>
      <c r="AM78" s="44" t="s">
        <v>102</v>
      </c>
      <c r="AN78" s="44"/>
      <c r="AO78" s="54"/>
      <c r="AP78" s="44"/>
      <c r="AQ78" s="44"/>
      <c r="AR78" s="44"/>
      <c r="AS78" s="44"/>
      <c r="AT78" s="44"/>
      <c r="AU78" s="44"/>
      <c r="AV78" s="44"/>
      <c r="AW78" s="44"/>
      <c r="AX78" s="44"/>
      <c r="AY78" s="44"/>
      <c r="AZ78" s="44"/>
      <c r="BA78" s="44"/>
      <c r="BB78" s="44"/>
      <c r="BC78" s="44"/>
      <c r="BD78" s="115" t="s">
        <v>176</v>
      </c>
    </row>
    <row r="79" spans="1:56" ht="316.8" x14ac:dyDescent="0.3">
      <c r="A79" s="45"/>
      <c r="B79" s="46">
        <v>72</v>
      </c>
      <c r="C79" s="47" t="s">
        <v>669</v>
      </c>
      <c r="D79" s="50" t="s">
        <v>136</v>
      </c>
      <c r="E79" s="50" t="s">
        <v>1002</v>
      </c>
      <c r="F79" s="50" t="s">
        <v>393</v>
      </c>
      <c r="G79" s="50" t="s">
        <v>574</v>
      </c>
      <c r="H79" s="112" t="s">
        <v>191</v>
      </c>
      <c r="I79" s="50" t="s">
        <v>192</v>
      </c>
      <c r="J79" s="116" t="s">
        <v>9</v>
      </c>
      <c r="K79" s="50" t="s">
        <v>823</v>
      </c>
      <c r="L79" s="50" t="s">
        <v>22</v>
      </c>
      <c r="M79" s="112" t="s">
        <v>57</v>
      </c>
      <c r="N79" s="112" t="s">
        <v>4</v>
      </c>
      <c r="O79" s="113">
        <v>3</v>
      </c>
      <c r="P79" s="50" t="s">
        <v>9</v>
      </c>
      <c r="Q79" s="50" t="s">
        <v>9</v>
      </c>
      <c r="R79" s="44" t="s">
        <v>102</v>
      </c>
      <c r="S79" s="44" t="s">
        <v>102</v>
      </c>
      <c r="T79" s="44" t="s">
        <v>102</v>
      </c>
      <c r="U79" s="44"/>
      <c r="V79" s="44"/>
      <c r="W79" s="44"/>
      <c r="X79" s="44" t="s">
        <v>102</v>
      </c>
      <c r="Y79" s="44"/>
      <c r="Z79" s="54"/>
      <c r="AA79" s="44" t="s">
        <v>102</v>
      </c>
      <c r="AB79" s="44" t="s">
        <v>102</v>
      </c>
      <c r="AC79" s="44"/>
      <c r="AD79" s="44"/>
      <c r="AE79" s="44"/>
      <c r="AF79" s="44"/>
      <c r="AG79" s="44"/>
      <c r="AH79" s="44"/>
      <c r="AI79" s="44"/>
      <c r="AJ79" s="44" t="s">
        <v>102</v>
      </c>
      <c r="AK79" s="114" t="s">
        <v>102</v>
      </c>
      <c r="AL79" s="44"/>
      <c r="AM79" s="44"/>
      <c r="AN79" s="44"/>
      <c r="AO79" s="54"/>
      <c r="AP79" s="44"/>
      <c r="AQ79" s="44"/>
      <c r="AR79" s="44"/>
      <c r="AS79" s="44"/>
      <c r="AT79" s="44"/>
      <c r="AU79" s="44"/>
      <c r="AV79" s="44"/>
      <c r="AW79" s="44"/>
      <c r="AX79" s="44"/>
      <c r="AY79" s="44"/>
      <c r="AZ79" s="114"/>
      <c r="BA79" s="44"/>
      <c r="BB79" s="44"/>
      <c r="BC79" s="44"/>
      <c r="BD79" s="115" t="s">
        <v>177</v>
      </c>
    </row>
    <row r="80" spans="1:56" ht="57.6" x14ac:dyDescent="0.3">
      <c r="A80" s="45"/>
      <c r="B80" s="46">
        <v>73</v>
      </c>
      <c r="C80" s="47" t="s">
        <v>419</v>
      </c>
      <c r="D80" s="50" t="s">
        <v>157</v>
      </c>
      <c r="E80" s="50" t="s">
        <v>595</v>
      </c>
      <c r="F80" s="50" t="s">
        <v>337</v>
      </c>
      <c r="G80" s="50" t="s">
        <v>574</v>
      </c>
      <c r="H80" s="112" t="s">
        <v>197</v>
      </c>
      <c r="I80" s="50" t="s">
        <v>198</v>
      </c>
      <c r="J80" s="116" t="s">
        <v>9</v>
      </c>
      <c r="K80" s="50" t="s">
        <v>825</v>
      </c>
      <c r="L80" s="50" t="s">
        <v>31</v>
      </c>
      <c r="M80" s="112" t="s">
        <v>57</v>
      </c>
      <c r="N80" s="112" t="s">
        <v>4</v>
      </c>
      <c r="O80" s="113">
        <v>1</v>
      </c>
      <c r="P80" s="141" t="s">
        <v>418</v>
      </c>
      <c r="Q80" s="141" t="s">
        <v>101</v>
      </c>
      <c r="R80" s="44" t="s">
        <v>102</v>
      </c>
      <c r="S80" s="44" t="s">
        <v>102</v>
      </c>
      <c r="T80" s="44"/>
      <c r="U80" s="44"/>
      <c r="V80" s="44" t="s">
        <v>102</v>
      </c>
      <c r="W80" s="44"/>
      <c r="X80" s="44"/>
      <c r="Y80" s="44"/>
      <c r="Z80" s="54"/>
      <c r="AA80" s="44"/>
      <c r="AB80" s="44"/>
      <c r="AC80" s="44"/>
      <c r="AD80" s="44" t="s">
        <v>102</v>
      </c>
      <c r="AE80" s="44"/>
      <c r="AF80" s="44"/>
      <c r="AG80" s="44"/>
      <c r="AH80" s="44"/>
      <c r="AI80" s="44" t="s">
        <v>102</v>
      </c>
      <c r="AJ80" s="44"/>
      <c r="AK80" s="44"/>
      <c r="AL80" s="44"/>
      <c r="AM80" s="44"/>
      <c r="AN80" s="44"/>
      <c r="AO80" s="54"/>
      <c r="AP80" s="44"/>
      <c r="AQ80" s="44"/>
      <c r="AR80" s="44"/>
      <c r="AS80" s="56">
        <v>0.66</v>
      </c>
      <c r="AT80" s="44"/>
      <c r="AU80" s="44"/>
      <c r="AV80" s="44"/>
      <c r="AW80" s="44"/>
      <c r="AX80" s="44"/>
      <c r="AY80" s="44"/>
      <c r="AZ80" s="44"/>
      <c r="BA80" s="44"/>
      <c r="BB80" s="44"/>
      <c r="BC80" s="44"/>
      <c r="BD80" s="115" t="s">
        <v>594</v>
      </c>
    </row>
    <row r="81" spans="1:56" ht="86.4" x14ac:dyDescent="0.3">
      <c r="A81" s="45"/>
      <c r="B81" s="46">
        <v>74</v>
      </c>
      <c r="C81" s="47" t="s">
        <v>598</v>
      </c>
      <c r="D81" s="50" t="s">
        <v>115</v>
      </c>
      <c r="E81" s="50" t="s">
        <v>444</v>
      </c>
      <c r="F81" s="50" t="s">
        <v>337</v>
      </c>
      <c r="G81" s="50" t="s">
        <v>574</v>
      </c>
      <c r="H81" s="112" t="s">
        <v>197</v>
      </c>
      <c r="I81" s="50" t="s">
        <v>198</v>
      </c>
      <c r="J81" s="116" t="s">
        <v>9</v>
      </c>
      <c r="K81" s="50" t="s">
        <v>825</v>
      </c>
      <c r="L81" s="50" t="s">
        <v>31</v>
      </c>
      <c r="M81" s="112" t="s">
        <v>51</v>
      </c>
      <c r="N81" s="112" t="s">
        <v>2</v>
      </c>
      <c r="O81" s="113">
        <v>2</v>
      </c>
      <c r="P81" s="141" t="s">
        <v>599</v>
      </c>
      <c r="Q81" s="141" t="s">
        <v>197</v>
      </c>
      <c r="R81" s="44" t="s">
        <v>102</v>
      </c>
      <c r="S81" s="44"/>
      <c r="T81" s="44"/>
      <c r="U81" s="44"/>
      <c r="V81" s="44" t="s">
        <v>102</v>
      </c>
      <c r="W81" s="44" t="s">
        <v>102</v>
      </c>
      <c r="X81" s="44" t="s">
        <v>102</v>
      </c>
      <c r="Y81" s="44" t="s">
        <v>102</v>
      </c>
      <c r="Z81" s="54"/>
      <c r="AA81" s="44" t="s">
        <v>102</v>
      </c>
      <c r="AB81" s="44" t="s">
        <v>102</v>
      </c>
      <c r="AC81" s="44" t="s">
        <v>102</v>
      </c>
      <c r="AD81" s="44" t="s">
        <v>102</v>
      </c>
      <c r="AE81" s="44" t="s">
        <v>102</v>
      </c>
      <c r="AF81" s="44" t="s">
        <v>102</v>
      </c>
      <c r="AG81" s="44" t="s">
        <v>102</v>
      </c>
      <c r="AH81" s="44" t="s">
        <v>102</v>
      </c>
      <c r="AI81" s="44" t="s">
        <v>102</v>
      </c>
      <c r="AJ81" s="44" t="s">
        <v>102</v>
      </c>
      <c r="AK81" s="44"/>
      <c r="AL81" s="44" t="s">
        <v>102</v>
      </c>
      <c r="AM81" s="44" t="s">
        <v>102</v>
      </c>
      <c r="AN81" s="44"/>
      <c r="AO81" s="54"/>
      <c r="AP81" s="44"/>
      <c r="AQ81" s="44"/>
      <c r="AR81" s="56">
        <f>AVERAGE(90%,50%)</f>
        <v>0.7</v>
      </c>
      <c r="AS81" s="56">
        <f>AVERAGE(90%,50%)</f>
        <v>0.7</v>
      </c>
      <c r="AT81" s="44"/>
      <c r="AU81" s="44"/>
      <c r="AV81" s="44"/>
      <c r="AW81" s="44"/>
      <c r="AX81" s="44"/>
      <c r="AY81" s="44"/>
      <c r="AZ81" s="44"/>
      <c r="BA81" s="44"/>
      <c r="BB81" s="44"/>
      <c r="BC81" s="44"/>
      <c r="BD81" s="115" t="s">
        <v>276</v>
      </c>
    </row>
    <row r="82" spans="1:56" ht="172.8" x14ac:dyDescent="0.3">
      <c r="A82" s="45"/>
      <c r="B82" s="46">
        <v>75</v>
      </c>
      <c r="C82" s="47" t="s">
        <v>600</v>
      </c>
      <c r="D82" s="48" t="s">
        <v>9</v>
      </c>
      <c r="E82" s="47" t="s">
        <v>807</v>
      </c>
      <c r="F82" s="47" t="s">
        <v>804</v>
      </c>
      <c r="G82" s="47" t="s">
        <v>574</v>
      </c>
      <c r="H82" s="48" t="s">
        <v>101</v>
      </c>
      <c r="I82" s="47" t="s">
        <v>195</v>
      </c>
      <c r="J82" s="51">
        <v>8800</v>
      </c>
      <c r="K82" s="47" t="s">
        <v>47</v>
      </c>
      <c r="L82" s="47" t="s">
        <v>22</v>
      </c>
      <c r="M82" s="48" t="s">
        <v>57</v>
      </c>
      <c r="N82" s="48" t="s">
        <v>4</v>
      </c>
      <c r="O82" s="46">
        <v>2</v>
      </c>
      <c r="P82" s="52" t="s">
        <v>9</v>
      </c>
      <c r="Q82" s="50" t="s">
        <v>9</v>
      </c>
      <c r="R82" s="44" t="s">
        <v>102</v>
      </c>
      <c r="S82" s="44" t="s">
        <v>102</v>
      </c>
      <c r="T82" s="44" t="s">
        <v>102</v>
      </c>
      <c r="U82" s="44"/>
      <c r="V82" s="44" t="s">
        <v>102</v>
      </c>
      <c r="W82" s="44"/>
      <c r="X82" s="44" t="s">
        <v>102</v>
      </c>
      <c r="Y82" s="44"/>
      <c r="Z82" s="54"/>
      <c r="AA82" s="44" t="s">
        <v>102</v>
      </c>
      <c r="AB82" s="44" t="s">
        <v>102</v>
      </c>
      <c r="AC82" s="44" t="s">
        <v>102</v>
      </c>
      <c r="AD82" s="44"/>
      <c r="AE82" s="44"/>
      <c r="AF82" s="44" t="s">
        <v>102</v>
      </c>
      <c r="AG82" s="44" t="s">
        <v>102</v>
      </c>
      <c r="AH82" s="44" t="s">
        <v>102</v>
      </c>
      <c r="AI82" s="44"/>
      <c r="AJ82" s="44"/>
      <c r="AK82" s="44"/>
      <c r="AL82" s="44" t="s">
        <v>102</v>
      </c>
      <c r="AM82" s="44"/>
      <c r="AN82" s="44"/>
      <c r="AO82" s="55"/>
      <c r="AP82" s="44"/>
      <c r="AQ82" s="44"/>
      <c r="AR82" s="44"/>
      <c r="AS82" s="56"/>
      <c r="AT82" s="44"/>
      <c r="AU82" s="44"/>
      <c r="AV82" s="44"/>
      <c r="AW82" s="44"/>
      <c r="AX82" s="44"/>
      <c r="AY82" s="44"/>
      <c r="AZ82" s="44"/>
      <c r="BA82" s="44"/>
      <c r="BB82" s="44"/>
      <c r="BC82" s="44"/>
      <c r="BD82" s="115" t="s">
        <v>533</v>
      </c>
    </row>
    <row r="83" spans="1:56" ht="216" x14ac:dyDescent="0.3">
      <c r="A83" s="45"/>
      <c r="B83" s="46">
        <v>76</v>
      </c>
      <c r="C83" s="47" t="s">
        <v>540</v>
      </c>
      <c r="D83" s="48" t="s">
        <v>805</v>
      </c>
      <c r="E83" s="47" t="s">
        <v>806</v>
      </c>
      <c r="F83" s="47" t="s">
        <v>804</v>
      </c>
      <c r="G83" s="47" t="s">
        <v>574</v>
      </c>
      <c r="H83" s="48" t="s">
        <v>101</v>
      </c>
      <c r="I83" s="47" t="s">
        <v>195</v>
      </c>
      <c r="J83" s="51">
        <v>7500</v>
      </c>
      <c r="K83" s="47" t="s">
        <v>47</v>
      </c>
      <c r="L83" s="47" t="s">
        <v>22</v>
      </c>
      <c r="M83" s="48" t="s">
        <v>57</v>
      </c>
      <c r="N83" s="48" t="s">
        <v>4</v>
      </c>
      <c r="O83" s="46">
        <v>2</v>
      </c>
      <c r="P83" s="52" t="s">
        <v>9</v>
      </c>
      <c r="Q83" s="50" t="s">
        <v>9</v>
      </c>
      <c r="R83" s="44"/>
      <c r="S83" s="44" t="s">
        <v>102</v>
      </c>
      <c r="T83" s="44" t="s">
        <v>102</v>
      </c>
      <c r="U83" s="44"/>
      <c r="V83" s="44"/>
      <c r="W83" s="44"/>
      <c r="X83" s="44"/>
      <c r="Y83" s="44" t="s">
        <v>102</v>
      </c>
      <c r="Z83" s="54"/>
      <c r="AA83" s="44"/>
      <c r="AB83" s="44" t="s">
        <v>102</v>
      </c>
      <c r="AC83" s="44"/>
      <c r="AD83" s="44"/>
      <c r="AE83" s="44" t="s">
        <v>102</v>
      </c>
      <c r="AF83" s="44"/>
      <c r="AG83" s="44" t="s">
        <v>102</v>
      </c>
      <c r="AH83" s="44"/>
      <c r="AI83" s="44"/>
      <c r="AJ83" s="44" t="s">
        <v>102</v>
      </c>
      <c r="AK83" s="44" t="s">
        <v>102</v>
      </c>
      <c r="AL83" s="44" t="s">
        <v>102</v>
      </c>
      <c r="AM83" s="44"/>
      <c r="AN83" s="44"/>
      <c r="AO83" s="55"/>
      <c r="AP83" s="44"/>
      <c r="AQ83" s="44"/>
      <c r="AR83" s="44"/>
      <c r="AS83" s="56"/>
      <c r="AT83" s="44"/>
      <c r="AU83" s="44"/>
      <c r="AV83" s="44"/>
      <c r="AW83" s="44"/>
      <c r="AX83" s="44"/>
      <c r="AY83" s="44"/>
      <c r="AZ83" s="44"/>
      <c r="BA83" s="44"/>
      <c r="BB83" s="44"/>
      <c r="BC83" s="44"/>
      <c r="BD83" s="115" t="s">
        <v>539</v>
      </c>
    </row>
    <row r="84" spans="1:56" ht="144" x14ac:dyDescent="0.3">
      <c r="A84" s="45"/>
      <c r="B84" s="46">
        <v>77</v>
      </c>
      <c r="C84" s="47" t="s">
        <v>601</v>
      </c>
      <c r="D84" s="50" t="s">
        <v>127</v>
      </c>
      <c r="E84" s="50" t="s">
        <v>602</v>
      </c>
      <c r="F84" s="50" t="s">
        <v>398</v>
      </c>
      <c r="G84" s="50" t="s">
        <v>574</v>
      </c>
      <c r="H84" s="48" t="s">
        <v>101</v>
      </c>
      <c r="I84" s="112" t="s">
        <v>213</v>
      </c>
      <c r="J84" s="111" t="s">
        <v>9</v>
      </c>
      <c r="K84" s="50" t="s">
        <v>21</v>
      </c>
      <c r="L84" s="50" t="s">
        <v>22</v>
      </c>
      <c r="M84" s="112" t="s">
        <v>28</v>
      </c>
      <c r="N84" s="112" t="s">
        <v>1</v>
      </c>
      <c r="O84" s="113">
        <v>3</v>
      </c>
      <c r="P84" s="141" t="s">
        <v>577</v>
      </c>
      <c r="Q84" s="141" t="s">
        <v>101</v>
      </c>
      <c r="R84" s="44" t="s">
        <v>102</v>
      </c>
      <c r="S84" s="44"/>
      <c r="T84" s="44" t="s">
        <v>102</v>
      </c>
      <c r="U84" s="44"/>
      <c r="V84" s="44"/>
      <c r="W84" s="44"/>
      <c r="X84" s="44" t="s">
        <v>102</v>
      </c>
      <c r="Y84" s="44"/>
      <c r="Z84" s="54"/>
      <c r="AA84" s="44" t="s">
        <v>102</v>
      </c>
      <c r="AB84" s="44" t="s">
        <v>102</v>
      </c>
      <c r="AC84" s="44"/>
      <c r="AD84" s="44" t="s">
        <v>102</v>
      </c>
      <c r="AE84" s="44" t="s">
        <v>102</v>
      </c>
      <c r="AF84" s="44"/>
      <c r="AG84" s="44"/>
      <c r="AH84" s="44"/>
      <c r="AI84" s="44"/>
      <c r="AJ84" s="44"/>
      <c r="AK84" s="44" t="s">
        <v>102</v>
      </c>
      <c r="AL84" s="44" t="s">
        <v>102</v>
      </c>
      <c r="AM84" s="44"/>
      <c r="AN84" s="44"/>
      <c r="AO84" s="54"/>
      <c r="AP84" s="44"/>
      <c r="AQ84" s="44"/>
      <c r="AR84" s="56">
        <v>0.02</v>
      </c>
      <c r="AS84" s="44"/>
      <c r="AT84" s="44"/>
      <c r="AU84" s="56">
        <v>0.35</v>
      </c>
      <c r="AV84" s="44"/>
      <c r="AW84" s="44"/>
      <c r="AX84" s="44"/>
      <c r="AY84" s="44"/>
      <c r="AZ84" s="44"/>
      <c r="BA84" s="44"/>
      <c r="BB84" s="44"/>
      <c r="BC84" s="44"/>
      <c r="BD84" s="115" t="s">
        <v>175</v>
      </c>
    </row>
    <row r="85" spans="1:56" ht="100.8" x14ac:dyDescent="0.3">
      <c r="A85" s="45"/>
      <c r="B85" s="46">
        <v>78</v>
      </c>
      <c r="C85" s="47" t="s">
        <v>670</v>
      </c>
      <c r="D85" s="50" t="s">
        <v>112</v>
      </c>
      <c r="E85" s="50" t="s">
        <v>860</v>
      </c>
      <c r="F85" s="50" t="s">
        <v>830</v>
      </c>
      <c r="G85" s="50" t="s">
        <v>574</v>
      </c>
      <c r="H85" s="112" t="s">
        <v>101</v>
      </c>
      <c r="I85" s="50" t="s">
        <v>195</v>
      </c>
      <c r="J85" s="116" t="s">
        <v>9</v>
      </c>
      <c r="K85" s="47" t="s">
        <v>99</v>
      </c>
      <c r="L85" s="50" t="s">
        <v>99</v>
      </c>
      <c r="M85" s="112" t="s">
        <v>48</v>
      </c>
      <c r="N85" s="112" t="s">
        <v>2</v>
      </c>
      <c r="O85" s="113">
        <v>2</v>
      </c>
      <c r="P85" s="50" t="s">
        <v>9</v>
      </c>
      <c r="Q85" s="50" t="s">
        <v>9</v>
      </c>
      <c r="R85" s="44" t="s">
        <v>102</v>
      </c>
      <c r="S85" s="44" t="s">
        <v>102</v>
      </c>
      <c r="T85" s="44"/>
      <c r="U85" s="44"/>
      <c r="V85" s="44" t="s">
        <v>102</v>
      </c>
      <c r="W85" s="44"/>
      <c r="X85" s="44"/>
      <c r="Y85" s="44"/>
      <c r="Z85" s="54"/>
      <c r="AA85" s="44" t="s">
        <v>102</v>
      </c>
      <c r="AB85" s="44" t="s">
        <v>102</v>
      </c>
      <c r="AC85" s="44"/>
      <c r="AD85" s="44"/>
      <c r="AE85" s="44" t="s">
        <v>102</v>
      </c>
      <c r="AF85" s="44"/>
      <c r="AG85" s="44"/>
      <c r="AH85" s="44"/>
      <c r="AI85" s="44"/>
      <c r="AJ85" s="44"/>
      <c r="AK85" s="44"/>
      <c r="AL85" s="44"/>
      <c r="AM85" s="44"/>
      <c r="AN85" s="44"/>
      <c r="AO85" s="54"/>
      <c r="AP85" s="44"/>
      <c r="AQ85" s="44"/>
      <c r="AR85" s="44"/>
      <c r="AS85" s="44"/>
      <c r="AT85" s="44"/>
      <c r="AU85" s="44"/>
      <c r="AV85" s="44"/>
      <c r="AW85" s="44"/>
      <c r="AX85" s="44"/>
      <c r="AY85" s="44"/>
      <c r="AZ85" s="44"/>
      <c r="BA85" s="44"/>
      <c r="BB85" s="44"/>
      <c r="BC85" s="44"/>
      <c r="BD85" s="115" t="s">
        <v>178</v>
      </c>
    </row>
    <row r="86" spans="1:56" ht="144" x14ac:dyDescent="0.3">
      <c r="A86" s="45"/>
      <c r="B86" s="46">
        <v>79</v>
      </c>
      <c r="C86" s="127" t="s">
        <v>671</v>
      </c>
      <c r="D86" s="50" t="s">
        <v>179</v>
      </c>
      <c r="E86" s="50" t="s">
        <v>180</v>
      </c>
      <c r="F86" s="50" t="s">
        <v>827</v>
      </c>
      <c r="G86" s="50" t="s">
        <v>528</v>
      </c>
      <c r="H86" s="112" t="s">
        <v>101</v>
      </c>
      <c r="I86" s="128" t="s">
        <v>195</v>
      </c>
      <c r="J86" s="116" t="s">
        <v>9</v>
      </c>
      <c r="K86" s="50" t="s">
        <v>823</v>
      </c>
      <c r="L86" s="50" t="s">
        <v>22</v>
      </c>
      <c r="M86" s="112" t="s">
        <v>10</v>
      </c>
      <c r="N86" s="112" t="s">
        <v>1</v>
      </c>
      <c r="O86" s="113">
        <v>3</v>
      </c>
      <c r="P86" s="50" t="s">
        <v>578</v>
      </c>
      <c r="Q86" s="50" t="s">
        <v>101</v>
      </c>
      <c r="R86" s="44" t="s">
        <v>102</v>
      </c>
      <c r="S86" s="44" t="s">
        <v>102</v>
      </c>
      <c r="T86" s="114" t="s">
        <v>102</v>
      </c>
      <c r="U86" s="44"/>
      <c r="V86" s="44" t="s">
        <v>102</v>
      </c>
      <c r="W86" s="44"/>
      <c r="X86" s="44" t="s">
        <v>102</v>
      </c>
      <c r="Y86" s="44"/>
      <c r="Z86" s="54"/>
      <c r="AA86" s="44"/>
      <c r="AB86" s="44" t="s">
        <v>102</v>
      </c>
      <c r="AC86" s="44"/>
      <c r="AD86" s="44" t="s">
        <v>102</v>
      </c>
      <c r="AE86" s="44"/>
      <c r="AF86" s="44" t="s">
        <v>102</v>
      </c>
      <c r="AG86" s="44" t="s">
        <v>102</v>
      </c>
      <c r="AH86" s="44"/>
      <c r="AI86" s="44"/>
      <c r="AJ86" s="44"/>
      <c r="AK86" s="44" t="s">
        <v>102</v>
      </c>
      <c r="AL86" s="44"/>
      <c r="AM86" s="44"/>
      <c r="AN86" s="44"/>
      <c r="AO86" s="54"/>
      <c r="AP86" s="44"/>
      <c r="AQ86" s="44"/>
      <c r="AR86" s="44"/>
      <c r="AS86" s="44"/>
      <c r="AT86" s="56">
        <v>0.1</v>
      </c>
      <c r="AU86" s="44"/>
      <c r="AV86" s="44"/>
      <c r="AW86" s="56">
        <f>AVERAGE(10%,15%)</f>
        <v>0.125</v>
      </c>
      <c r="AX86" s="44"/>
      <c r="AY86" s="56">
        <v>0.08</v>
      </c>
      <c r="AZ86" s="44"/>
      <c r="BA86" s="44"/>
      <c r="BB86" s="44"/>
      <c r="BC86" s="44"/>
      <c r="BD86" s="115" t="s">
        <v>181</v>
      </c>
    </row>
    <row r="87" spans="1:56" ht="201.6" x14ac:dyDescent="0.3">
      <c r="A87" s="45"/>
      <c r="B87" s="46">
        <v>80</v>
      </c>
      <c r="C87" s="47" t="s">
        <v>525</v>
      </c>
      <c r="D87" s="48" t="s">
        <v>526</v>
      </c>
      <c r="E87" s="47" t="s">
        <v>822</v>
      </c>
      <c r="F87" s="47" t="s">
        <v>832</v>
      </c>
      <c r="G87" s="48" t="s">
        <v>109</v>
      </c>
      <c r="H87" s="48" t="s">
        <v>197</v>
      </c>
      <c r="I87" s="47" t="s">
        <v>306</v>
      </c>
      <c r="J87" s="51">
        <v>18000</v>
      </c>
      <c r="K87" s="47" t="s">
        <v>15</v>
      </c>
      <c r="L87" s="47" t="s">
        <v>8</v>
      </c>
      <c r="M87" s="48" t="s">
        <v>9</v>
      </c>
      <c r="N87" s="48" t="s">
        <v>527</v>
      </c>
      <c r="O87" s="46">
        <v>3</v>
      </c>
      <c r="P87" s="52" t="s">
        <v>9</v>
      </c>
      <c r="Q87" s="50" t="s">
        <v>9</v>
      </c>
      <c r="R87" s="44" t="s">
        <v>102</v>
      </c>
      <c r="S87" s="44" t="s">
        <v>102</v>
      </c>
      <c r="T87" s="44"/>
      <c r="U87" s="44"/>
      <c r="V87" s="44" t="s">
        <v>102</v>
      </c>
      <c r="W87" s="44"/>
      <c r="X87" s="44"/>
      <c r="Y87" s="44"/>
      <c r="Z87" s="54"/>
      <c r="AA87" s="44" t="s">
        <v>102</v>
      </c>
      <c r="AB87" s="44" t="s">
        <v>102</v>
      </c>
      <c r="AC87" s="44" t="s">
        <v>102</v>
      </c>
      <c r="AD87" s="44" t="s">
        <v>102</v>
      </c>
      <c r="AE87" s="44" t="s">
        <v>102</v>
      </c>
      <c r="AF87" s="44" t="s">
        <v>102</v>
      </c>
      <c r="AG87" s="44" t="s">
        <v>102</v>
      </c>
      <c r="AH87" s="44"/>
      <c r="AI87" s="44"/>
      <c r="AJ87" s="44"/>
      <c r="AK87" s="44" t="s">
        <v>102</v>
      </c>
      <c r="AL87" s="44"/>
      <c r="AM87" s="44"/>
      <c r="AN87" s="44"/>
      <c r="AO87" s="55"/>
      <c r="AP87" s="44"/>
      <c r="AQ87" s="44"/>
      <c r="AR87" s="44"/>
      <c r="AS87" s="56"/>
      <c r="AT87" s="44"/>
      <c r="AU87" s="44"/>
      <c r="AV87" s="44"/>
      <c r="AW87" s="44"/>
      <c r="AX87" s="44"/>
      <c r="AY87" s="44"/>
      <c r="AZ87" s="44"/>
      <c r="BA87" s="44"/>
      <c r="BB87" s="44"/>
      <c r="BC87" s="44"/>
      <c r="BD87" s="115" t="s">
        <v>524</v>
      </c>
    </row>
    <row r="88" spans="1:56" ht="244.8" x14ac:dyDescent="0.3">
      <c r="A88" s="45"/>
      <c r="B88" s="46">
        <v>81</v>
      </c>
      <c r="C88" s="47" t="s">
        <v>538</v>
      </c>
      <c r="D88" s="48" t="s">
        <v>9</v>
      </c>
      <c r="E88" s="47" t="s">
        <v>784</v>
      </c>
      <c r="F88" s="47" t="s">
        <v>791</v>
      </c>
      <c r="G88" s="47" t="s">
        <v>528</v>
      </c>
      <c r="H88" s="48" t="s">
        <v>101</v>
      </c>
      <c r="I88" s="47" t="s">
        <v>195</v>
      </c>
      <c r="J88" s="51">
        <v>50000</v>
      </c>
      <c r="K88" s="47" t="s">
        <v>99</v>
      </c>
      <c r="L88" s="47" t="s">
        <v>99</v>
      </c>
      <c r="M88" s="48" t="s">
        <v>9</v>
      </c>
      <c r="N88" s="48" t="s">
        <v>9</v>
      </c>
      <c r="O88" s="46">
        <v>3</v>
      </c>
      <c r="P88" s="52" t="s">
        <v>9</v>
      </c>
      <c r="Q88" s="50" t="s">
        <v>9</v>
      </c>
      <c r="R88" s="44" t="s">
        <v>102</v>
      </c>
      <c r="S88" s="44" t="s">
        <v>102</v>
      </c>
      <c r="T88" s="44" t="s">
        <v>102</v>
      </c>
      <c r="U88" s="44"/>
      <c r="V88" s="44"/>
      <c r="W88" s="44"/>
      <c r="X88" s="44" t="s">
        <v>102</v>
      </c>
      <c r="Y88" s="44" t="s">
        <v>102</v>
      </c>
      <c r="Z88" s="54"/>
      <c r="AA88" s="44" t="s">
        <v>102</v>
      </c>
      <c r="AB88" s="44" t="s">
        <v>102</v>
      </c>
      <c r="AC88" s="44"/>
      <c r="AD88" s="44"/>
      <c r="AE88" s="44"/>
      <c r="AF88" s="44"/>
      <c r="AG88" s="44"/>
      <c r="AH88" s="44"/>
      <c r="AI88" s="44"/>
      <c r="AJ88" s="44" t="s">
        <v>102</v>
      </c>
      <c r="AK88" s="44" t="s">
        <v>102</v>
      </c>
      <c r="AL88" s="44"/>
      <c r="AM88" s="44"/>
      <c r="AN88" s="44"/>
      <c r="AO88" s="55"/>
      <c r="AP88" s="44"/>
      <c r="AQ88" s="44"/>
      <c r="AR88" s="44"/>
      <c r="AS88" s="56"/>
      <c r="AT88" s="44"/>
      <c r="AU88" s="44"/>
      <c r="AV88" s="44"/>
      <c r="AW88" s="44"/>
      <c r="AX88" s="44"/>
      <c r="AY88" s="44"/>
      <c r="AZ88" s="44"/>
      <c r="BA88" s="44"/>
      <c r="BB88" s="44"/>
      <c r="BC88" s="44"/>
      <c r="BD88" s="115" t="s">
        <v>536</v>
      </c>
    </row>
    <row r="89" spans="1:56" ht="172.8" x14ac:dyDescent="0.3">
      <c r="A89" s="45"/>
      <c r="B89" s="46">
        <v>82</v>
      </c>
      <c r="C89" s="47" t="s">
        <v>549</v>
      </c>
      <c r="D89" s="48" t="s">
        <v>550</v>
      </c>
      <c r="E89" s="47" t="s">
        <v>552</v>
      </c>
      <c r="F89" s="47" t="s">
        <v>551</v>
      </c>
      <c r="G89" s="47" t="s">
        <v>574</v>
      </c>
      <c r="H89" s="48" t="s">
        <v>197</v>
      </c>
      <c r="I89" s="47" t="s">
        <v>198</v>
      </c>
      <c r="J89" s="51">
        <v>1500</v>
      </c>
      <c r="K89" s="47" t="s">
        <v>11</v>
      </c>
      <c r="L89" s="47" t="s">
        <v>99</v>
      </c>
      <c r="M89" s="48" t="s">
        <v>57</v>
      </c>
      <c r="N89" s="48" t="s">
        <v>4</v>
      </c>
      <c r="O89" s="46">
        <v>1</v>
      </c>
      <c r="P89" s="52" t="s">
        <v>9</v>
      </c>
      <c r="Q89" s="50" t="s">
        <v>9</v>
      </c>
      <c r="R89" s="44" t="s">
        <v>102</v>
      </c>
      <c r="S89" s="44" t="s">
        <v>102</v>
      </c>
      <c r="T89" s="44" t="s">
        <v>102</v>
      </c>
      <c r="U89" s="44"/>
      <c r="V89" s="44" t="s">
        <v>102</v>
      </c>
      <c r="W89" s="44"/>
      <c r="X89" s="44" t="s">
        <v>102</v>
      </c>
      <c r="Y89" s="44"/>
      <c r="Z89" s="54"/>
      <c r="AA89" s="44" t="s">
        <v>102</v>
      </c>
      <c r="AB89" s="44" t="s">
        <v>102</v>
      </c>
      <c r="AC89" s="44"/>
      <c r="AD89" s="44" t="s">
        <v>102</v>
      </c>
      <c r="AE89" s="44" t="s">
        <v>102</v>
      </c>
      <c r="AF89" s="44" t="s">
        <v>102</v>
      </c>
      <c r="AG89" s="44"/>
      <c r="AH89" s="44"/>
      <c r="AI89" s="44"/>
      <c r="AJ89" s="44"/>
      <c r="AK89" s="44"/>
      <c r="AL89" s="44"/>
      <c r="AM89" s="44"/>
      <c r="AN89" s="44"/>
      <c r="AO89" s="55"/>
      <c r="AP89" s="44"/>
      <c r="AQ89" s="44"/>
      <c r="AR89" s="44"/>
      <c r="AS89" s="56"/>
      <c r="AT89" s="44"/>
      <c r="AU89" s="44"/>
      <c r="AV89" s="44"/>
      <c r="AW89" s="44"/>
      <c r="AX89" s="44"/>
      <c r="AY89" s="44"/>
      <c r="AZ89" s="44"/>
      <c r="BA89" s="44"/>
      <c r="BB89" s="44"/>
      <c r="BC89" s="44"/>
      <c r="BD89" s="115" t="s">
        <v>548</v>
      </c>
    </row>
    <row r="90" spans="1:56" ht="144" x14ac:dyDescent="0.3">
      <c r="A90" s="45"/>
      <c r="B90" s="46">
        <v>83</v>
      </c>
      <c r="C90" s="47" t="s">
        <v>554</v>
      </c>
      <c r="D90" s="48" t="s">
        <v>303</v>
      </c>
      <c r="E90" s="47" t="s">
        <v>556</v>
      </c>
      <c r="F90" s="47" t="s">
        <v>555</v>
      </c>
      <c r="G90" s="47" t="s">
        <v>109</v>
      </c>
      <c r="H90" s="48" t="s">
        <v>197</v>
      </c>
      <c r="I90" s="47" t="s">
        <v>195</v>
      </c>
      <c r="J90" s="51">
        <v>25200</v>
      </c>
      <c r="K90" s="47" t="s">
        <v>11</v>
      </c>
      <c r="L90" s="47" t="s">
        <v>99</v>
      </c>
      <c r="M90" s="48" t="s">
        <v>57</v>
      </c>
      <c r="N90" s="48" t="s">
        <v>4</v>
      </c>
      <c r="O90" s="46">
        <v>3</v>
      </c>
      <c r="P90" s="52" t="s">
        <v>9</v>
      </c>
      <c r="Q90" s="50" t="s">
        <v>9</v>
      </c>
      <c r="R90" s="44" t="s">
        <v>102</v>
      </c>
      <c r="S90" s="44"/>
      <c r="T90" s="44" t="s">
        <v>102</v>
      </c>
      <c r="U90" s="44"/>
      <c r="V90" s="44" t="s">
        <v>102</v>
      </c>
      <c r="W90" s="44"/>
      <c r="X90" s="44" t="s">
        <v>102</v>
      </c>
      <c r="Y90" s="44" t="s">
        <v>102</v>
      </c>
      <c r="Z90" s="54"/>
      <c r="AA90" s="44" t="s">
        <v>102</v>
      </c>
      <c r="AB90" s="44" t="s">
        <v>102</v>
      </c>
      <c r="AC90" s="44"/>
      <c r="AD90" s="44"/>
      <c r="AE90" s="44"/>
      <c r="AF90" s="44"/>
      <c r="AG90" s="44"/>
      <c r="AH90" s="44"/>
      <c r="AI90" s="44"/>
      <c r="AJ90" s="44" t="s">
        <v>102</v>
      </c>
      <c r="AK90" s="44" t="s">
        <v>102</v>
      </c>
      <c r="AL90" s="44" t="s">
        <v>102</v>
      </c>
      <c r="AM90" s="44"/>
      <c r="AN90" s="44"/>
      <c r="AO90" s="55"/>
      <c r="AP90" s="44"/>
      <c r="AQ90" s="44"/>
      <c r="AR90" s="44"/>
      <c r="AS90" s="56"/>
      <c r="AT90" s="44"/>
      <c r="AU90" s="44"/>
      <c r="AV90" s="44"/>
      <c r="AW90" s="44"/>
      <c r="AX90" s="44"/>
      <c r="AY90" s="44"/>
      <c r="AZ90" s="44"/>
      <c r="BA90" s="44"/>
      <c r="BB90" s="44"/>
      <c r="BC90" s="44"/>
      <c r="BD90" s="115" t="s">
        <v>553</v>
      </c>
    </row>
    <row r="91" spans="1:56" ht="115.2" x14ac:dyDescent="0.3">
      <c r="A91" s="45"/>
      <c r="B91" s="46">
        <v>84</v>
      </c>
      <c r="C91" s="47" t="s">
        <v>672</v>
      </c>
      <c r="D91" s="48" t="s">
        <v>559</v>
      </c>
      <c r="E91" s="47" t="s">
        <v>561</v>
      </c>
      <c r="F91" s="47" t="s">
        <v>9</v>
      </c>
      <c r="G91" s="47" t="s">
        <v>528</v>
      </c>
      <c r="H91" s="48" t="s">
        <v>101</v>
      </c>
      <c r="I91" s="47" t="s">
        <v>195</v>
      </c>
      <c r="J91" s="51">
        <v>700</v>
      </c>
      <c r="K91" s="47" t="s">
        <v>99</v>
      </c>
      <c r="L91" s="47" t="s">
        <v>99</v>
      </c>
      <c r="M91" s="48" t="s">
        <v>9</v>
      </c>
      <c r="N91" s="48" t="s">
        <v>9</v>
      </c>
      <c r="O91" s="46">
        <v>1</v>
      </c>
      <c r="P91" s="52" t="s">
        <v>9</v>
      </c>
      <c r="Q91" s="50" t="s">
        <v>9</v>
      </c>
      <c r="R91" s="44" t="s">
        <v>102</v>
      </c>
      <c r="S91" s="44" t="s">
        <v>102</v>
      </c>
      <c r="T91" s="44"/>
      <c r="U91" s="44"/>
      <c r="V91" s="44" t="s">
        <v>102</v>
      </c>
      <c r="W91" s="44"/>
      <c r="X91" s="44" t="s">
        <v>102</v>
      </c>
      <c r="Y91" s="44" t="s">
        <v>102</v>
      </c>
      <c r="Z91" s="54"/>
      <c r="AA91" s="44" t="s">
        <v>102</v>
      </c>
      <c r="AB91" s="44" t="s">
        <v>102</v>
      </c>
      <c r="AC91" s="44" t="s">
        <v>102</v>
      </c>
      <c r="AD91" s="44"/>
      <c r="AE91" s="44"/>
      <c r="AF91" s="44"/>
      <c r="AG91" s="44"/>
      <c r="AH91" s="44"/>
      <c r="AI91" s="44"/>
      <c r="AJ91" s="44" t="s">
        <v>102</v>
      </c>
      <c r="AK91" s="44"/>
      <c r="AL91" s="44"/>
      <c r="AM91" s="44"/>
      <c r="AN91" s="44"/>
      <c r="AO91" s="55"/>
      <c r="AP91" s="44"/>
      <c r="AQ91" s="44"/>
      <c r="AR91" s="44"/>
      <c r="AS91" s="56"/>
      <c r="AT91" s="44"/>
      <c r="AU91" s="44"/>
      <c r="AV91" s="44"/>
      <c r="AW91" s="44"/>
      <c r="AX91" s="44"/>
      <c r="AY91" s="44"/>
      <c r="AZ91" s="44"/>
      <c r="BA91" s="44"/>
      <c r="BB91" s="44"/>
      <c r="BC91" s="44"/>
      <c r="BD91" s="115" t="s">
        <v>560</v>
      </c>
    </row>
    <row r="92" spans="1:56" ht="57.6" x14ac:dyDescent="0.3">
      <c r="A92" s="45"/>
      <c r="B92" s="46">
        <v>85</v>
      </c>
      <c r="C92" s="47" t="s">
        <v>543</v>
      </c>
      <c r="D92" s="48" t="s">
        <v>542</v>
      </c>
      <c r="E92" s="47" t="s">
        <v>545</v>
      </c>
      <c r="F92" s="47" t="s">
        <v>544</v>
      </c>
      <c r="G92" s="47" t="s">
        <v>528</v>
      </c>
      <c r="H92" s="48" t="s">
        <v>101</v>
      </c>
      <c r="I92" s="47" t="s">
        <v>195</v>
      </c>
      <c r="J92" s="51">
        <v>9000</v>
      </c>
      <c r="K92" s="47" t="s">
        <v>47</v>
      </c>
      <c r="L92" s="47" t="s">
        <v>22</v>
      </c>
      <c r="M92" s="48" t="s">
        <v>57</v>
      </c>
      <c r="N92" s="48" t="s">
        <v>4</v>
      </c>
      <c r="O92" s="46">
        <v>2</v>
      </c>
      <c r="P92" s="52" t="s">
        <v>9</v>
      </c>
      <c r="Q92" s="50" t="s">
        <v>9</v>
      </c>
      <c r="R92" s="44" t="s">
        <v>102</v>
      </c>
      <c r="S92" s="44" t="s">
        <v>102</v>
      </c>
      <c r="T92" s="44" t="s">
        <v>102</v>
      </c>
      <c r="U92" s="44"/>
      <c r="V92" s="44" t="s">
        <v>102</v>
      </c>
      <c r="W92" s="44"/>
      <c r="X92" s="44" t="s">
        <v>102</v>
      </c>
      <c r="Y92" s="44"/>
      <c r="Z92" s="54"/>
      <c r="AA92" s="44" t="s">
        <v>102</v>
      </c>
      <c r="AB92" s="44" t="s">
        <v>102</v>
      </c>
      <c r="AC92" s="44"/>
      <c r="AD92" s="44" t="s">
        <v>102</v>
      </c>
      <c r="AE92" s="44"/>
      <c r="AF92" s="44"/>
      <c r="AG92" s="44" t="s">
        <v>102</v>
      </c>
      <c r="AH92" s="44"/>
      <c r="AI92" s="44"/>
      <c r="AJ92" s="44"/>
      <c r="AK92" s="44"/>
      <c r="AL92" s="44" t="s">
        <v>102</v>
      </c>
      <c r="AM92" s="44"/>
      <c r="AN92" s="44"/>
      <c r="AO92" s="55"/>
      <c r="AP92" s="44"/>
      <c r="AQ92" s="44"/>
      <c r="AR92" s="44"/>
      <c r="AS92" s="56"/>
      <c r="AT92" s="44"/>
      <c r="AU92" s="44"/>
      <c r="AV92" s="44"/>
      <c r="AW92" s="44"/>
      <c r="AX92" s="44"/>
      <c r="AY92" s="44"/>
      <c r="AZ92" s="44"/>
      <c r="BA92" s="44"/>
      <c r="BB92" s="44"/>
      <c r="BC92" s="44"/>
      <c r="BD92" s="115" t="s">
        <v>541</v>
      </c>
    </row>
    <row r="93" spans="1:56" ht="115.2" x14ac:dyDescent="0.3">
      <c r="A93" s="45"/>
      <c r="B93" s="46">
        <v>86</v>
      </c>
      <c r="C93" s="47" t="s">
        <v>182</v>
      </c>
      <c r="D93" s="128" t="s">
        <v>135</v>
      </c>
      <c r="E93" s="50" t="s">
        <v>359</v>
      </c>
      <c r="F93" s="50" t="s">
        <v>109</v>
      </c>
      <c r="G93" s="50" t="s">
        <v>109</v>
      </c>
      <c r="H93" s="112" t="s">
        <v>101</v>
      </c>
      <c r="I93" s="50" t="s">
        <v>306</v>
      </c>
      <c r="J93" s="116">
        <v>1004</v>
      </c>
      <c r="K93" s="50" t="s">
        <v>42</v>
      </c>
      <c r="L93" s="50" t="s">
        <v>27</v>
      </c>
      <c r="M93" s="112" t="s">
        <v>51</v>
      </c>
      <c r="N93" s="112" t="s">
        <v>2</v>
      </c>
      <c r="O93" s="113">
        <v>1</v>
      </c>
      <c r="P93" s="50" t="s">
        <v>9</v>
      </c>
      <c r="Q93" s="50" t="s">
        <v>9</v>
      </c>
      <c r="R93" s="44" t="s">
        <v>102</v>
      </c>
      <c r="S93" s="44"/>
      <c r="T93" s="44"/>
      <c r="U93" s="44"/>
      <c r="V93" s="44"/>
      <c r="W93" s="44"/>
      <c r="X93" s="44" t="s">
        <v>102</v>
      </c>
      <c r="Y93" s="44"/>
      <c r="Z93" s="54"/>
      <c r="AA93" s="44" t="s">
        <v>102</v>
      </c>
      <c r="AB93" s="44" t="s">
        <v>102</v>
      </c>
      <c r="AC93" s="44"/>
      <c r="AD93" s="44" t="s">
        <v>102</v>
      </c>
      <c r="AE93" s="44"/>
      <c r="AF93" s="44"/>
      <c r="AG93" s="44"/>
      <c r="AH93" s="44"/>
      <c r="AI93" s="44"/>
      <c r="AJ93" s="44"/>
      <c r="AK93" s="44" t="s">
        <v>102</v>
      </c>
      <c r="AL93" s="44"/>
      <c r="AM93" s="44"/>
      <c r="AN93" s="44"/>
      <c r="AO93" s="54"/>
      <c r="AP93" s="44"/>
      <c r="AQ93" s="44"/>
      <c r="AR93" s="44"/>
      <c r="AS93" s="44"/>
      <c r="AT93" s="44"/>
      <c r="AU93" s="44"/>
      <c r="AV93" s="44"/>
      <c r="AW93" s="44"/>
      <c r="AX93" s="44"/>
      <c r="AY93" s="44"/>
      <c r="AZ93" s="44"/>
      <c r="BA93" s="44"/>
      <c r="BB93" s="44"/>
      <c r="BC93" s="44"/>
      <c r="BD93" s="115" t="s">
        <v>749</v>
      </c>
    </row>
    <row r="94" spans="1:56" ht="72" x14ac:dyDescent="0.3">
      <c r="A94" s="45"/>
      <c r="B94" s="46">
        <v>87</v>
      </c>
      <c r="C94" s="47" t="s">
        <v>330</v>
      </c>
      <c r="D94" s="50" t="s">
        <v>183</v>
      </c>
      <c r="E94" s="50" t="s">
        <v>331</v>
      </c>
      <c r="F94" s="50" t="s">
        <v>76</v>
      </c>
      <c r="G94" s="50" t="s">
        <v>109</v>
      </c>
      <c r="H94" s="112" t="s">
        <v>101</v>
      </c>
      <c r="I94" s="50" t="s">
        <v>306</v>
      </c>
      <c r="J94" s="116">
        <v>9500</v>
      </c>
      <c r="K94" s="50" t="s">
        <v>42</v>
      </c>
      <c r="L94" s="50" t="s">
        <v>27</v>
      </c>
      <c r="M94" s="112" t="s">
        <v>32</v>
      </c>
      <c r="N94" s="112" t="s">
        <v>1</v>
      </c>
      <c r="O94" s="113">
        <v>3</v>
      </c>
      <c r="P94" s="50" t="s">
        <v>9</v>
      </c>
      <c r="Q94" s="50" t="s">
        <v>9</v>
      </c>
      <c r="R94" s="44" t="s">
        <v>102</v>
      </c>
      <c r="S94" s="44"/>
      <c r="T94" s="44"/>
      <c r="U94" s="44" t="s">
        <v>102</v>
      </c>
      <c r="V94" s="44" t="s">
        <v>102</v>
      </c>
      <c r="W94" s="44"/>
      <c r="X94" s="44" t="s">
        <v>102</v>
      </c>
      <c r="Y94" s="44"/>
      <c r="Z94" s="54"/>
      <c r="AA94" s="44" t="s">
        <v>102</v>
      </c>
      <c r="AB94" s="44" t="s">
        <v>102</v>
      </c>
      <c r="AC94" s="44" t="s">
        <v>102</v>
      </c>
      <c r="AD94" s="44"/>
      <c r="AE94" s="44"/>
      <c r="AF94" s="44"/>
      <c r="AG94" s="44" t="s">
        <v>102</v>
      </c>
      <c r="AH94" s="44" t="s">
        <v>102</v>
      </c>
      <c r="AI94" s="44" t="s">
        <v>102</v>
      </c>
      <c r="AJ94" s="44"/>
      <c r="AK94" s="114" t="s">
        <v>102</v>
      </c>
      <c r="AL94" s="44"/>
      <c r="AM94" s="44" t="s">
        <v>102</v>
      </c>
      <c r="AN94" s="44"/>
      <c r="AO94" s="54"/>
      <c r="AP94" s="44"/>
      <c r="AQ94" s="44"/>
      <c r="AR94" s="44"/>
      <c r="AS94" s="44"/>
      <c r="AT94" s="44"/>
      <c r="AU94" s="44"/>
      <c r="AV94" s="44"/>
      <c r="AW94" s="44"/>
      <c r="AX94" s="44"/>
      <c r="AY94" s="44"/>
      <c r="AZ94" s="114"/>
      <c r="BA94" s="44"/>
      <c r="BB94" s="44"/>
      <c r="BC94" s="44"/>
      <c r="BD94" s="115" t="s">
        <v>184</v>
      </c>
    </row>
    <row r="95" spans="1:56" ht="72" x14ac:dyDescent="0.3">
      <c r="A95" s="45"/>
      <c r="B95" s="46">
        <v>88</v>
      </c>
      <c r="C95" s="47" t="s">
        <v>570</v>
      </c>
      <c r="D95" s="50" t="s">
        <v>571</v>
      </c>
      <c r="E95" s="50" t="s">
        <v>572</v>
      </c>
      <c r="F95" s="50" t="s">
        <v>327</v>
      </c>
      <c r="G95" s="50" t="s">
        <v>574</v>
      </c>
      <c r="H95" s="112" t="s">
        <v>101</v>
      </c>
      <c r="I95" s="50" t="s">
        <v>306</v>
      </c>
      <c r="J95" s="116">
        <v>94</v>
      </c>
      <c r="K95" s="50" t="s">
        <v>54</v>
      </c>
      <c r="L95" s="50" t="s">
        <v>29</v>
      </c>
      <c r="M95" s="112" t="s">
        <v>51</v>
      </c>
      <c r="N95" s="112" t="s">
        <v>2</v>
      </c>
      <c r="O95" s="113">
        <v>3</v>
      </c>
      <c r="P95" s="50" t="s">
        <v>9</v>
      </c>
      <c r="Q95" s="50" t="s">
        <v>9</v>
      </c>
      <c r="R95" s="44" t="s">
        <v>102</v>
      </c>
      <c r="S95" s="44"/>
      <c r="T95" s="44" t="s">
        <v>102</v>
      </c>
      <c r="U95" s="44" t="s">
        <v>102</v>
      </c>
      <c r="V95" s="44"/>
      <c r="W95" s="44"/>
      <c r="X95" s="44" t="s">
        <v>102</v>
      </c>
      <c r="Y95" s="44"/>
      <c r="Z95" s="54"/>
      <c r="AA95" s="44" t="s">
        <v>102</v>
      </c>
      <c r="AB95" s="44" t="s">
        <v>102</v>
      </c>
      <c r="AC95" s="44"/>
      <c r="AD95" s="44" t="s">
        <v>102</v>
      </c>
      <c r="AE95" s="44" t="s">
        <v>102</v>
      </c>
      <c r="AF95" s="44"/>
      <c r="AG95" s="44"/>
      <c r="AH95" s="44" t="s">
        <v>102</v>
      </c>
      <c r="AI95" s="44"/>
      <c r="AJ95" s="44"/>
      <c r="AK95" s="114" t="s">
        <v>102</v>
      </c>
      <c r="AL95" s="44"/>
      <c r="AM95" s="44"/>
      <c r="AN95" s="44"/>
      <c r="AO95" s="54"/>
      <c r="AP95" s="44"/>
      <c r="AQ95" s="44"/>
      <c r="AR95" s="44"/>
      <c r="AS95" s="44"/>
      <c r="AT95" s="44"/>
      <c r="AU95" s="44"/>
      <c r="AV95" s="44"/>
      <c r="AW95" s="44"/>
      <c r="AX95" s="44"/>
      <c r="AY95" s="44"/>
      <c r="AZ95" s="114"/>
      <c r="BA95" s="44"/>
      <c r="BB95" s="44"/>
      <c r="BC95" s="44"/>
      <c r="BD95" s="115" t="s">
        <v>887</v>
      </c>
    </row>
    <row r="96" spans="1:56" ht="345.6" x14ac:dyDescent="0.3">
      <c r="A96" s="45"/>
      <c r="B96" s="46">
        <v>89</v>
      </c>
      <c r="C96" s="47" t="s">
        <v>673</v>
      </c>
      <c r="D96" s="50" t="s">
        <v>185</v>
      </c>
      <c r="E96" s="50" t="s">
        <v>761</v>
      </c>
      <c r="F96" s="50" t="s">
        <v>327</v>
      </c>
      <c r="G96" s="50" t="s">
        <v>574</v>
      </c>
      <c r="H96" s="112" t="s">
        <v>101</v>
      </c>
      <c r="I96" s="50" t="s">
        <v>195</v>
      </c>
      <c r="J96" s="116" t="s">
        <v>9</v>
      </c>
      <c r="K96" s="50" t="s">
        <v>54</v>
      </c>
      <c r="L96" s="50" t="s">
        <v>29</v>
      </c>
      <c r="M96" s="112" t="s">
        <v>10</v>
      </c>
      <c r="N96" s="112" t="s">
        <v>1</v>
      </c>
      <c r="O96" s="113">
        <v>2</v>
      </c>
      <c r="P96" s="50" t="s">
        <v>9</v>
      </c>
      <c r="Q96" s="50" t="s">
        <v>9</v>
      </c>
      <c r="R96" s="44" t="s">
        <v>102</v>
      </c>
      <c r="S96" s="44" t="s">
        <v>102</v>
      </c>
      <c r="T96" s="44"/>
      <c r="U96" s="44" t="s">
        <v>102</v>
      </c>
      <c r="V96" s="44"/>
      <c r="W96" s="44"/>
      <c r="X96" s="44"/>
      <c r="Y96" s="44"/>
      <c r="Z96" s="54"/>
      <c r="AA96" s="44" t="s">
        <v>102</v>
      </c>
      <c r="AB96" s="44" t="s">
        <v>102</v>
      </c>
      <c r="AC96" s="44"/>
      <c r="AD96" s="44"/>
      <c r="AE96" s="44" t="s">
        <v>102</v>
      </c>
      <c r="AF96" s="44"/>
      <c r="AG96" s="44"/>
      <c r="AH96" s="44"/>
      <c r="AI96" s="44" t="s">
        <v>102</v>
      </c>
      <c r="AJ96" s="44"/>
      <c r="AK96" s="44" t="s">
        <v>102</v>
      </c>
      <c r="AL96" s="44"/>
      <c r="AM96" s="44"/>
      <c r="AN96" s="44"/>
      <c r="AO96" s="54"/>
      <c r="AP96" s="44"/>
      <c r="AQ96" s="44"/>
      <c r="AR96" s="44"/>
      <c r="AS96" s="44"/>
      <c r="AT96" s="44"/>
      <c r="AU96" s="44"/>
      <c r="AV96" s="44"/>
      <c r="AW96" s="44"/>
      <c r="AX96" s="44"/>
      <c r="AY96" s="44"/>
      <c r="AZ96" s="44"/>
      <c r="BA96" s="44"/>
      <c r="BB96" s="44"/>
      <c r="BC96" s="44"/>
      <c r="BD96" s="115" t="s">
        <v>762</v>
      </c>
    </row>
    <row r="97" spans="1:56" ht="388.8" x14ac:dyDescent="0.3">
      <c r="A97" s="45"/>
      <c r="B97" s="46">
        <v>90</v>
      </c>
      <c r="C97" s="47" t="s">
        <v>674</v>
      </c>
      <c r="D97" s="50" t="s">
        <v>186</v>
      </c>
      <c r="E97" s="50" t="s">
        <v>763</v>
      </c>
      <c r="F97" s="50" t="s">
        <v>58</v>
      </c>
      <c r="G97" s="50" t="s">
        <v>574</v>
      </c>
      <c r="H97" s="112" t="s">
        <v>101</v>
      </c>
      <c r="I97" s="50" t="s">
        <v>213</v>
      </c>
      <c r="J97" s="116" t="s">
        <v>9</v>
      </c>
      <c r="K97" s="50" t="s">
        <v>58</v>
      </c>
      <c r="L97" s="50" t="s">
        <v>29</v>
      </c>
      <c r="M97" s="112" t="s">
        <v>49</v>
      </c>
      <c r="N97" s="112" t="s">
        <v>2</v>
      </c>
      <c r="O97" s="113">
        <v>2</v>
      </c>
      <c r="P97" s="50" t="s">
        <v>9</v>
      </c>
      <c r="Q97" s="50" t="s">
        <v>9</v>
      </c>
      <c r="R97" s="44" t="s">
        <v>102</v>
      </c>
      <c r="S97" s="44" t="s">
        <v>102</v>
      </c>
      <c r="T97" s="44"/>
      <c r="U97" s="19" t="s">
        <v>102</v>
      </c>
      <c r="V97" s="44" t="s">
        <v>102</v>
      </c>
      <c r="W97" s="44"/>
      <c r="X97" s="44" t="s">
        <v>102</v>
      </c>
      <c r="Y97" s="44"/>
      <c r="Z97" s="54"/>
      <c r="AA97" s="44" t="s">
        <v>102</v>
      </c>
      <c r="AB97" s="44" t="s">
        <v>102</v>
      </c>
      <c r="AC97" s="44" t="s">
        <v>102</v>
      </c>
      <c r="AD97" s="44"/>
      <c r="AE97" s="44" t="s">
        <v>102</v>
      </c>
      <c r="AF97" s="44"/>
      <c r="AG97" s="44"/>
      <c r="AH97" s="44" t="s">
        <v>102</v>
      </c>
      <c r="AI97" s="44"/>
      <c r="AJ97" s="44" t="s">
        <v>102</v>
      </c>
      <c r="AK97" s="44"/>
      <c r="AL97" s="44"/>
      <c r="AM97" s="44"/>
      <c r="AN97" s="44"/>
      <c r="AO97" s="54"/>
      <c r="AP97" s="44"/>
      <c r="AQ97" s="44"/>
      <c r="AR97" s="44"/>
      <c r="AS97" s="44"/>
      <c r="AT97" s="44"/>
      <c r="AU97" s="44"/>
      <c r="AV97" s="44"/>
      <c r="AW97" s="44"/>
      <c r="AX97" s="44"/>
      <c r="AY97" s="44"/>
      <c r="AZ97" s="44"/>
      <c r="BA97" s="44"/>
      <c r="BB97" s="44"/>
      <c r="BC97" s="44"/>
      <c r="BD97" s="115" t="s">
        <v>764</v>
      </c>
    </row>
    <row r="98" spans="1:56" ht="216" x14ac:dyDescent="0.3">
      <c r="A98" s="45"/>
      <c r="B98" s="46">
        <v>91</v>
      </c>
      <c r="C98" s="47" t="s">
        <v>676</v>
      </c>
      <c r="D98" s="50" t="s">
        <v>186</v>
      </c>
      <c r="E98" s="50" t="s">
        <v>862</v>
      </c>
      <c r="F98" s="47" t="s">
        <v>413</v>
      </c>
      <c r="G98" s="50" t="s">
        <v>109</v>
      </c>
      <c r="H98" s="112" t="s">
        <v>101</v>
      </c>
      <c r="I98" s="50" t="s">
        <v>195</v>
      </c>
      <c r="J98" s="116" t="s">
        <v>9</v>
      </c>
      <c r="K98" s="50" t="s">
        <v>54</v>
      </c>
      <c r="L98" s="50" t="s">
        <v>29</v>
      </c>
      <c r="M98" s="112" t="s">
        <v>49</v>
      </c>
      <c r="N98" s="112" t="s">
        <v>2</v>
      </c>
      <c r="O98" s="113">
        <v>2</v>
      </c>
      <c r="P98" s="50" t="s">
        <v>9</v>
      </c>
      <c r="Q98" s="50" t="s">
        <v>9</v>
      </c>
      <c r="R98" s="44" t="s">
        <v>102</v>
      </c>
      <c r="S98" s="44" t="s">
        <v>102</v>
      </c>
      <c r="T98" s="44"/>
      <c r="U98" s="44" t="s">
        <v>102</v>
      </c>
      <c r="V98" s="44" t="s">
        <v>102</v>
      </c>
      <c r="W98" s="44"/>
      <c r="X98" s="44" t="s">
        <v>102</v>
      </c>
      <c r="Y98" s="44" t="s">
        <v>102</v>
      </c>
      <c r="Z98" s="54"/>
      <c r="AA98" s="44" t="s">
        <v>102</v>
      </c>
      <c r="AB98" s="44" t="s">
        <v>102</v>
      </c>
      <c r="AC98" s="44" t="s">
        <v>102</v>
      </c>
      <c r="AD98" s="44" t="s">
        <v>102</v>
      </c>
      <c r="AE98" s="44" t="s">
        <v>102</v>
      </c>
      <c r="AF98" s="44" t="s">
        <v>102</v>
      </c>
      <c r="AG98" s="44"/>
      <c r="AH98" s="44"/>
      <c r="AI98" s="44" t="s">
        <v>102</v>
      </c>
      <c r="AJ98" s="44"/>
      <c r="AK98" s="44"/>
      <c r="AL98" s="44"/>
      <c r="AM98" s="44"/>
      <c r="AN98" s="44"/>
      <c r="AO98" s="54"/>
      <c r="AP98" s="44"/>
      <c r="AQ98" s="44"/>
      <c r="AR98" s="44"/>
      <c r="AS98" s="44"/>
      <c r="AT98" s="44"/>
      <c r="AU98" s="44"/>
      <c r="AV98" s="44"/>
      <c r="AW98" s="44"/>
      <c r="AX98" s="44"/>
      <c r="AY98" s="44"/>
      <c r="AZ98" s="44"/>
      <c r="BA98" s="44"/>
      <c r="BB98" s="44"/>
      <c r="BC98" s="44"/>
      <c r="BD98" s="115" t="s">
        <v>765</v>
      </c>
    </row>
    <row r="99" spans="1:56" ht="345.6" x14ac:dyDescent="0.3">
      <c r="A99" s="45"/>
      <c r="B99" s="46">
        <v>92</v>
      </c>
      <c r="C99" s="47" t="s">
        <v>675</v>
      </c>
      <c r="D99" s="50" t="s">
        <v>187</v>
      </c>
      <c r="E99" s="50" t="s">
        <v>861</v>
      </c>
      <c r="F99" s="50" t="s">
        <v>311</v>
      </c>
      <c r="G99" s="50" t="s">
        <v>574</v>
      </c>
      <c r="H99" s="112" t="s">
        <v>197</v>
      </c>
      <c r="I99" s="50" t="s">
        <v>195</v>
      </c>
      <c r="J99" s="116">
        <v>317000</v>
      </c>
      <c r="K99" s="50" t="s">
        <v>54</v>
      </c>
      <c r="L99" s="50" t="s">
        <v>29</v>
      </c>
      <c r="M99" s="112" t="s">
        <v>51</v>
      </c>
      <c r="N99" s="112" t="s">
        <v>2</v>
      </c>
      <c r="O99" s="113">
        <v>2</v>
      </c>
      <c r="P99" s="141" t="s">
        <v>844</v>
      </c>
      <c r="Q99" s="50" t="s">
        <v>197</v>
      </c>
      <c r="R99" s="44" t="s">
        <v>102</v>
      </c>
      <c r="S99" s="44" t="s">
        <v>102</v>
      </c>
      <c r="T99" s="44"/>
      <c r="U99" s="44"/>
      <c r="V99" s="44" t="s">
        <v>102</v>
      </c>
      <c r="W99" s="44" t="s">
        <v>102</v>
      </c>
      <c r="X99" s="44" t="s">
        <v>102</v>
      </c>
      <c r="Y99" s="44"/>
      <c r="Z99" s="54"/>
      <c r="AA99" s="44"/>
      <c r="AB99" s="44"/>
      <c r="AC99" s="44" t="s">
        <v>102</v>
      </c>
      <c r="AD99" s="44" t="s">
        <v>102</v>
      </c>
      <c r="AE99" s="44"/>
      <c r="AF99" s="44" t="s">
        <v>102</v>
      </c>
      <c r="AG99" s="44" t="s">
        <v>102</v>
      </c>
      <c r="AH99" s="44" t="s">
        <v>102</v>
      </c>
      <c r="AI99" s="44" t="s">
        <v>102</v>
      </c>
      <c r="AJ99" s="44"/>
      <c r="AK99" s="44"/>
      <c r="AL99" s="44" t="s">
        <v>102</v>
      </c>
      <c r="AM99" s="44"/>
      <c r="AN99" s="44"/>
      <c r="AO99" s="54"/>
      <c r="AP99" s="44"/>
      <c r="AQ99" s="44"/>
      <c r="AR99" s="44"/>
      <c r="AS99" s="44"/>
      <c r="AT99" s="44"/>
      <c r="AU99" s="44"/>
      <c r="AV99" s="44"/>
      <c r="AW99" s="44"/>
      <c r="AX99" s="44"/>
      <c r="AY99" s="44"/>
      <c r="AZ99" s="44"/>
      <c r="BA99" s="44"/>
      <c r="BB99" s="44"/>
      <c r="BC99" s="44"/>
      <c r="BD99" s="115" t="s">
        <v>766</v>
      </c>
    </row>
    <row r="100" spans="1:56" ht="388.8" x14ac:dyDescent="0.3">
      <c r="A100" s="45"/>
      <c r="B100" s="46">
        <v>93</v>
      </c>
      <c r="C100" s="47" t="s">
        <v>863</v>
      </c>
      <c r="D100" s="50" t="s">
        <v>305</v>
      </c>
      <c r="E100" s="50" t="s">
        <v>767</v>
      </c>
      <c r="F100" s="50" t="s">
        <v>58</v>
      </c>
      <c r="G100" s="50" t="s">
        <v>574</v>
      </c>
      <c r="H100" s="112" t="s">
        <v>197</v>
      </c>
      <c r="I100" s="50" t="s">
        <v>306</v>
      </c>
      <c r="J100" s="116" t="s">
        <v>9</v>
      </c>
      <c r="K100" s="50" t="s">
        <v>58</v>
      </c>
      <c r="L100" s="50" t="s">
        <v>29</v>
      </c>
      <c r="M100" s="112" t="s">
        <v>51</v>
      </c>
      <c r="N100" s="112" t="s">
        <v>2</v>
      </c>
      <c r="O100" s="113">
        <v>3</v>
      </c>
      <c r="P100" s="141" t="s">
        <v>845</v>
      </c>
      <c r="Q100" s="50" t="s">
        <v>197</v>
      </c>
      <c r="R100" s="44" t="s">
        <v>102</v>
      </c>
      <c r="S100" s="44"/>
      <c r="T100" s="44"/>
      <c r="U100" s="44" t="s">
        <v>102</v>
      </c>
      <c r="V100" s="44" t="s">
        <v>102</v>
      </c>
      <c r="W100" s="44" t="s">
        <v>102</v>
      </c>
      <c r="X100" s="44"/>
      <c r="Y100" s="44"/>
      <c r="Z100" s="54"/>
      <c r="AA100" s="44"/>
      <c r="AB100" s="44" t="s">
        <v>102</v>
      </c>
      <c r="AC100" s="44" t="s">
        <v>102</v>
      </c>
      <c r="AD100" s="44" t="s">
        <v>102</v>
      </c>
      <c r="AE100" s="44" t="s">
        <v>102</v>
      </c>
      <c r="AF100" s="44" t="s">
        <v>102</v>
      </c>
      <c r="AG100" s="44" t="s">
        <v>102</v>
      </c>
      <c r="AH100" s="44"/>
      <c r="AI100" s="44"/>
      <c r="AJ100" s="44"/>
      <c r="AK100" s="44" t="s">
        <v>102</v>
      </c>
      <c r="AL100" s="44"/>
      <c r="AM100" s="44"/>
      <c r="AN100" s="44"/>
      <c r="AO100" s="54"/>
      <c r="AP100" s="44"/>
      <c r="AQ100" s="44"/>
      <c r="AR100" s="44"/>
      <c r="AS100" s="44"/>
      <c r="AT100" s="44"/>
      <c r="AU100" s="44"/>
      <c r="AV100" s="44"/>
      <c r="AW100" s="44"/>
      <c r="AX100" s="44"/>
      <c r="AY100" s="44"/>
      <c r="AZ100" s="44"/>
      <c r="BA100" s="44"/>
      <c r="BB100" s="44"/>
      <c r="BC100" s="44"/>
      <c r="BD100" s="115" t="s">
        <v>768</v>
      </c>
    </row>
    <row r="101" spans="1:56" ht="93.45" customHeight="1" x14ac:dyDescent="0.3">
      <c r="A101" s="45"/>
      <c r="B101" s="46">
        <v>94</v>
      </c>
      <c r="C101" s="47" t="s">
        <v>188</v>
      </c>
      <c r="D101" s="50" t="s">
        <v>189</v>
      </c>
      <c r="E101" s="50" t="s">
        <v>190</v>
      </c>
      <c r="F101" s="50" t="s">
        <v>58</v>
      </c>
      <c r="G101" s="50" t="s">
        <v>109</v>
      </c>
      <c r="H101" s="112" t="s">
        <v>191</v>
      </c>
      <c r="I101" s="50" t="s">
        <v>192</v>
      </c>
      <c r="J101" s="116">
        <v>424557</v>
      </c>
      <c r="K101" s="50" t="s">
        <v>58</v>
      </c>
      <c r="L101" s="50" t="s">
        <v>29</v>
      </c>
      <c r="M101" s="112" t="s">
        <v>51</v>
      </c>
      <c r="N101" s="112" t="s">
        <v>2</v>
      </c>
      <c r="O101" s="113">
        <v>3</v>
      </c>
      <c r="P101" s="50" t="s">
        <v>491</v>
      </c>
      <c r="Q101" s="50" t="s">
        <v>197</v>
      </c>
      <c r="R101" s="44" t="s">
        <v>102</v>
      </c>
      <c r="S101" s="44" t="s">
        <v>102</v>
      </c>
      <c r="T101" s="44"/>
      <c r="U101" s="44" t="s">
        <v>102</v>
      </c>
      <c r="V101" s="44"/>
      <c r="W101" s="44"/>
      <c r="X101" s="44"/>
      <c r="Y101" s="44"/>
      <c r="Z101" s="54"/>
      <c r="AA101" s="44" t="s">
        <v>102</v>
      </c>
      <c r="AB101" s="44" t="s">
        <v>102</v>
      </c>
      <c r="AC101" s="44"/>
      <c r="AD101" s="44" t="s">
        <v>102</v>
      </c>
      <c r="AE101" s="44"/>
      <c r="AF101" s="44"/>
      <c r="AG101" s="44" t="s">
        <v>102</v>
      </c>
      <c r="AH101" s="44"/>
      <c r="AI101" s="44" t="s">
        <v>102</v>
      </c>
      <c r="AJ101" s="44"/>
      <c r="AK101" s="44" t="s">
        <v>102</v>
      </c>
      <c r="AL101" s="44"/>
      <c r="AM101" s="44"/>
      <c r="AN101" s="44"/>
      <c r="AO101" s="54"/>
      <c r="AP101" s="44"/>
      <c r="AQ101" s="44"/>
      <c r="AR101" s="44"/>
      <c r="AS101" s="118">
        <f>AVERAGE(50%)</f>
        <v>0.5</v>
      </c>
      <c r="AT101" s="44"/>
      <c r="AU101" s="56">
        <v>0.33</v>
      </c>
      <c r="AV101" s="44"/>
      <c r="AW101" s="56">
        <v>0.4</v>
      </c>
      <c r="AX101" s="44"/>
      <c r="AY101" s="56">
        <f>AVERAGE(37%)</f>
        <v>0.37</v>
      </c>
      <c r="AZ101" s="44"/>
      <c r="BA101" s="44"/>
      <c r="BB101" s="56">
        <v>0.5</v>
      </c>
      <c r="BC101" s="44"/>
      <c r="BD101" s="115" t="s">
        <v>781</v>
      </c>
    </row>
    <row r="102" spans="1:56" ht="230.4" x14ac:dyDescent="0.3">
      <c r="A102" s="45"/>
      <c r="B102" s="46">
        <v>95</v>
      </c>
      <c r="C102" s="47" t="s">
        <v>193</v>
      </c>
      <c r="D102" s="50" t="s">
        <v>194</v>
      </c>
      <c r="E102" s="50" t="s">
        <v>783</v>
      </c>
      <c r="F102" s="50" t="s">
        <v>584</v>
      </c>
      <c r="G102" s="50" t="s">
        <v>528</v>
      </c>
      <c r="H102" s="112" t="s">
        <v>101</v>
      </c>
      <c r="I102" s="50" t="s">
        <v>195</v>
      </c>
      <c r="J102" s="116">
        <v>58</v>
      </c>
      <c r="K102" s="50" t="s">
        <v>60</v>
      </c>
      <c r="L102" s="50" t="s">
        <v>31</v>
      </c>
      <c r="M102" s="112" t="s">
        <v>51</v>
      </c>
      <c r="N102" s="112" t="s">
        <v>2</v>
      </c>
      <c r="O102" s="113">
        <v>1</v>
      </c>
      <c r="P102" s="50" t="s">
        <v>9</v>
      </c>
      <c r="Q102" s="50" t="s">
        <v>9</v>
      </c>
      <c r="R102" s="44" t="s">
        <v>102</v>
      </c>
      <c r="S102" s="44" t="s">
        <v>102</v>
      </c>
      <c r="T102" s="44"/>
      <c r="U102" s="44" t="s">
        <v>102</v>
      </c>
      <c r="V102" s="44"/>
      <c r="W102" s="44"/>
      <c r="X102" s="44"/>
      <c r="Y102" s="44"/>
      <c r="Z102" s="54"/>
      <c r="AA102" s="44" t="s">
        <v>102</v>
      </c>
      <c r="AB102" s="44" t="s">
        <v>102</v>
      </c>
      <c r="AC102" s="44"/>
      <c r="AD102" s="44" t="s">
        <v>102</v>
      </c>
      <c r="AE102" s="44"/>
      <c r="AF102" s="44"/>
      <c r="AG102" s="44" t="s">
        <v>102</v>
      </c>
      <c r="AH102" s="44"/>
      <c r="AI102" s="44"/>
      <c r="AJ102" s="44" t="s">
        <v>102</v>
      </c>
      <c r="AK102" s="44"/>
      <c r="AL102" s="44"/>
      <c r="AM102" s="44"/>
      <c r="AN102" s="44" t="s">
        <v>102</v>
      </c>
      <c r="AO102" s="54"/>
      <c r="AP102" s="44"/>
      <c r="AQ102" s="44"/>
      <c r="AR102" s="44"/>
      <c r="AS102" s="44"/>
      <c r="AT102" s="44"/>
      <c r="AU102" s="44"/>
      <c r="AV102" s="44"/>
      <c r="AW102" s="44"/>
      <c r="AX102" s="44"/>
      <c r="AY102" s="44"/>
      <c r="AZ102" s="44"/>
      <c r="BA102" s="44"/>
      <c r="BB102" s="44"/>
      <c r="BC102" s="44"/>
      <c r="BD102" s="115" t="s">
        <v>750</v>
      </c>
    </row>
    <row r="103" spans="1:56" ht="216" x14ac:dyDescent="0.3">
      <c r="A103" s="45"/>
      <c r="B103" s="46">
        <v>96</v>
      </c>
      <c r="C103" s="47" t="s">
        <v>196</v>
      </c>
      <c r="D103" s="50" t="s">
        <v>115</v>
      </c>
      <c r="E103" s="128" t="s">
        <v>751</v>
      </c>
      <c r="F103" s="47" t="s">
        <v>413</v>
      </c>
      <c r="G103" s="50" t="s">
        <v>574</v>
      </c>
      <c r="H103" s="112" t="s">
        <v>197</v>
      </c>
      <c r="I103" s="50" t="s">
        <v>198</v>
      </c>
      <c r="J103" s="116" t="s">
        <v>199</v>
      </c>
      <c r="K103" s="50" t="s">
        <v>54</v>
      </c>
      <c r="L103" s="50" t="s">
        <v>29</v>
      </c>
      <c r="M103" s="112" t="s">
        <v>10</v>
      </c>
      <c r="N103" s="112" t="s">
        <v>1</v>
      </c>
      <c r="O103" s="113">
        <v>2</v>
      </c>
      <c r="P103" s="50" t="s">
        <v>9</v>
      </c>
      <c r="Q103" s="50" t="s">
        <v>9</v>
      </c>
      <c r="R103" s="44" t="s">
        <v>102</v>
      </c>
      <c r="S103" s="44" t="s">
        <v>102</v>
      </c>
      <c r="T103" s="44"/>
      <c r="U103" s="44" t="s">
        <v>102</v>
      </c>
      <c r="V103" s="44" t="s">
        <v>102</v>
      </c>
      <c r="W103" s="44"/>
      <c r="X103" s="44" t="s">
        <v>102</v>
      </c>
      <c r="Y103" s="44"/>
      <c r="Z103" s="54"/>
      <c r="AA103" s="44" t="s">
        <v>102</v>
      </c>
      <c r="AB103" s="44" t="s">
        <v>102</v>
      </c>
      <c r="AC103" s="44"/>
      <c r="AD103" s="44" t="s">
        <v>102</v>
      </c>
      <c r="AE103" s="44" t="s">
        <v>102</v>
      </c>
      <c r="AF103" s="44"/>
      <c r="AG103" s="44" t="s">
        <v>102</v>
      </c>
      <c r="AH103" s="44"/>
      <c r="AI103" s="44"/>
      <c r="AJ103" s="44" t="s">
        <v>102</v>
      </c>
      <c r="AK103" s="44"/>
      <c r="AL103" s="44"/>
      <c r="AM103" s="44"/>
      <c r="AN103" s="44"/>
      <c r="AO103" s="54"/>
      <c r="AP103" s="44"/>
      <c r="AQ103" s="44"/>
      <c r="AR103" s="44"/>
      <c r="AS103" s="44"/>
      <c r="AT103" s="44"/>
      <c r="AU103" s="44"/>
      <c r="AV103" s="44"/>
      <c r="AW103" s="44"/>
      <c r="AX103" s="44"/>
      <c r="AY103" s="44"/>
      <c r="AZ103" s="44"/>
      <c r="BA103" s="44"/>
      <c r="BB103" s="44"/>
      <c r="BC103" s="44"/>
      <c r="BD103" s="115" t="s">
        <v>780</v>
      </c>
    </row>
    <row r="104" spans="1:56" ht="115.2" x14ac:dyDescent="0.3">
      <c r="A104" s="45"/>
      <c r="B104" s="46">
        <v>97</v>
      </c>
      <c r="C104" s="47" t="s">
        <v>677</v>
      </c>
      <c r="D104" s="50" t="s">
        <v>200</v>
      </c>
      <c r="E104" s="50" t="s">
        <v>201</v>
      </c>
      <c r="F104" s="50" t="s">
        <v>58</v>
      </c>
      <c r="G104" s="50" t="s">
        <v>528</v>
      </c>
      <c r="H104" s="112" t="s">
        <v>101</v>
      </c>
      <c r="I104" s="50" t="s">
        <v>306</v>
      </c>
      <c r="J104" s="116" t="s">
        <v>199</v>
      </c>
      <c r="K104" s="50" t="s">
        <v>58</v>
      </c>
      <c r="L104" s="50" t="s">
        <v>29</v>
      </c>
      <c r="M104" s="112" t="s">
        <v>50</v>
      </c>
      <c r="N104" s="112" t="s">
        <v>2</v>
      </c>
      <c r="O104" s="113">
        <v>3</v>
      </c>
      <c r="P104" s="50" t="s">
        <v>9</v>
      </c>
      <c r="Q104" s="50" t="s">
        <v>9</v>
      </c>
      <c r="R104" s="44" t="s">
        <v>102</v>
      </c>
      <c r="S104" s="44"/>
      <c r="T104" s="44"/>
      <c r="U104" s="44"/>
      <c r="V104" s="44" t="s">
        <v>102</v>
      </c>
      <c r="W104" s="44" t="s">
        <v>102</v>
      </c>
      <c r="X104" s="44" t="s">
        <v>102</v>
      </c>
      <c r="Y104" s="44" t="s">
        <v>102</v>
      </c>
      <c r="Z104" s="54"/>
      <c r="AA104" s="44" t="s">
        <v>102</v>
      </c>
      <c r="AB104" s="44" t="s">
        <v>102</v>
      </c>
      <c r="AC104" s="44"/>
      <c r="AD104" s="44" t="s">
        <v>102</v>
      </c>
      <c r="AE104" s="44"/>
      <c r="AF104" s="44"/>
      <c r="AG104" s="44" t="s">
        <v>102</v>
      </c>
      <c r="AH104" s="44"/>
      <c r="AI104" s="44" t="s">
        <v>102</v>
      </c>
      <c r="AJ104" s="44"/>
      <c r="AK104" s="44" t="s">
        <v>102</v>
      </c>
      <c r="AL104" s="44" t="s">
        <v>102</v>
      </c>
      <c r="AM104" s="44" t="s">
        <v>102</v>
      </c>
      <c r="AN104" s="44"/>
      <c r="AO104" s="54"/>
      <c r="AP104" s="44"/>
      <c r="AQ104" s="44"/>
      <c r="AR104" s="44"/>
      <c r="AS104" s="44"/>
      <c r="AT104" s="44"/>
      <c r="AU104" s="44"/>
      <c r="AV104" s="44"/>
      <c r="AW104" s="44"/>
      <c r="AX104" s="44"/>
      <c r="AY104" s="44"/>
      <c r="AZ104" s="44"/>
      <c r="BA104" s="44"/>
      <c r="BB104" s="44"/>
      <c r="BC104" s="44"/>
      <c r="BD104" s="115" t="s">
        <v>202</v>
      </c>
    </row>
    <row r="105" spans="1:56" ht="187.2" x14ac:dyDescent="0.3">
      <c r="A105" s="45"/>
      <c r="B105" s="46">
        <v>98</v>
      </c>
      <c r="C105" s="47" t="s">
        <v>678</v>
      </c>
      <c r="D105" s="50" t="s">
        <v>204</v>
      </c>
      <c r="E105" s="50" t="s">
        <v>205</v>
      </c>
      <c r="F105" s="50" t="s">
        <v>206</v>
      </c>
      <c r="G105" s="50" t="s">
        <v>574</v>
      </c>
      <c r="H105" s="112" t="s">
        <v>101</v>
      </c>
      <c r="I105" s="47" t="s">
        <v>195</v>
      </c>
      <c r="J105" s="116" t="s">
        <v>199</v>
      </c>
      <c r="K105" s="50" t="s">
        <v>11</v>
      </c>
      <c r="L105" s="50" t="s">
        <v>29</v>
      </c>
      <c r="M105" s="112" t="s">
        <v>10</v>
      </c>
      <c r="N105" s="112" t="s">
        <v>1</v>
      </c>
      <c r="O105" s="113">
        <v>2</v>
      </c>
      <c r="P105" s="50" t="s">
        <v>9</v>
      </c>
      <c r="Q105" s="50" t="s">
        <v>9</v>
      </c>
      <c r="R105" s="44" t="s">
        <v>102</v>
      </c>
      <c r="S105" s="44" t="s">
        <v>102</v>
      </c>
      <c r="T105" s="44"/>
      <c r="U105" s="44"/>
      <c r="V105" s="44"/>
      <c r="W105" s="44"/>
      <c r="X105" s="44" t="s">
        <v>102</v>
      </c>
      <c r="Y105" s="44"/>
      <c r="Z105" s="54"/>
      <c r="AA105" s="44" t="s">
        <v>102</v>
      </c>
      <c r="AB105" s="44" t="s">
        <v>102</v>
      </c>
      <c r="AC105" s="44"/>
      <c r="AD105" s="44" t="s">
        <v>102</v>
      </c>
      <c r="AE105" s="44" t="s">
        <v>102</v>
      </c>
      <c r="AF105" s="44"/>
      <c r="AG105" s="44" t="s">
        <v>102</v>
      </c>
      <c r="AH105" s="44"/>
      <c r="AI105" s="44" t="s">
        <v>102</v>
      </c>
      <c r="AJ105" s="44"/>
      <c r="AK105" s="44"/>
      <c r="AL105" s="44"/>
      <c r="AM105" s="44"/>
      <c r="AN105" s="44"/>
      <c r="AO105" s="54"/>
      <c r="AP105" s="44"/>
      <c r="AQ105" s="44"/>
      <c r="AR105" s="44"/>
      <c r="AS105" s="44"/>
      <c r="AT105" s="44"/>
      <c r="AU105" s="44"/>
      <c r="AV105" s="44"/>
      <c r="AW105" s="44"/>
      <c r="AX105" s="44"/>
      <c r="AY105" s="44"/>
      <c r="AZ105" s="44"/>
      <c r="BA105" s="44"/>
      <c r="BB105" s="44"/>
      <c r="BC105" s="44"/>
      <c r="BD105" s="115" t="s">
        <v>207</v>
      </c>
    </row>
    <row r="106" spans="1:56" ht="115.2" x14ac:dyDescent="0.3">
      <c r="A106" s="45"/>
      <c r="B106" s="46">
        <v>99</v>
      </c>
      <c r="C106" s="47" t="s">
        <v>679</v>
      </c>
      <c r="D106" s="50" t="s">
        <v>120</v>
      </c>
      <c r="E106" s="50" t="s">
        <v>208</v>
      </c>
      <c r="F106" s="50" t="s">
        <v>209</v>
      </c>
      <c r="G106" s="50" t="s">
        <v>574</v>
      </c>
      <c r="H106" s="112" t="s">
        <v>101</v>
      </c>
      <c r="I106" s="50" t="s">
        <v>195</v>
      </c>
      <c r="J106" s="116" t="s">
        <v>199</v>
      </c>
      <c r="K106" s="50" t="s">
        <v>63</v>
      </c>
      <c r="L106" s="50" t="s">
        <v>29</v>
      </c>
      <c r="M106" s="112" t="s">
        <v>50</v>
      </c>
      <c r="N106" s="112" t="s">
        <v>2</v>
      </c>
      <c r="O106" s="113">
        <v>2</v>
      </c>
      <c r="P106" s="141" t="s">
        <v>846</v>
      </c>
      <c r="Q106" s="50" t="s">
        <v>101</v>
      </c>
      <c r="R106" s="44" t="s">
        <v>102</v>
      </c>
      <c r="S106" s="44"/>
      <c r="T106" s="44"/>
      <c r="U106" s="44"/>
      <c r="V106" s="44" t="s">
        <v>102</v>
      </c>
      <c r="W106" s="44"/>
      <c r="X106" s="44" t="s">
        <v>102</v>
      </c>
      <c r="Y106" s="44"/>
      <c r="Z106" s="54"/>
      <c r="AA106" s="44" t="s">
        <v>102</v>
      </c>
      <c r="AB106" s="44" t="s">
        <v>102</v>
      </c>
      <c r="AC106" s="44" t="s">
        <v>102</v>
      </c>
      <c r="AD106" s="44" t="s">
        <v>102</v>
      </c>
      <c r="AE106" s="44" t="s">
        <v>102</v>
      </c>
      <c r="AF106" s="44"/>
      <c r="AG106" s="44" t="s">
        <v>102</v>
      </c>
      <c r="AH106" s="44"/>
      <c r="AI106" s="44" t="s">
        <v>102</v>
      </c>
      <c r="AJ106" s="44"/>
      <c r="AK106" s="44"/>
      <c r="AL106" s="44"/>
      <c r="AM106" s="44"/>
      <c r="AN106" s="44"/>
      <c r="AO106" s="54"/>
      <c r="AP106" s="44"/>
      <c r="AQ106" s="44"/>
      <c r="AR106" s="44"/>
      <c r="AS106" s="44"/>
      <c r="AT106" s="122"/>
      <c r="AU106" s="44"/>
      <c r="AV106" s="44"/>
      <c r="AW106" s="44"/>
      <c r="AX106" s="44"/>
      <c r="AY106" s="44"/>
      <c r="AZ106" s="44"/>
      <c r="BA106" s="44"/>
      <c r="BB106" s="44"/>
      <c r="BC106" s="44"/>
      <c r="BD106" s="115" t="s">
        <v>210</v>
      </c>
    </row>
    <row r="107" spans="1:56" ht="100.8" x14ac:dyDescent="0.3">
      <c r="A107" s="45"/>
      <c r="B107" s="46">
        <v>100</v>
      </c>
      <c r="C107" s="47" t="s">
        <v>680</v>
      </c>
      <c r="D107" s="50" t="s">
        <v>211</v>
      </c>
      <c r="E107" s="47" t="s">
        <v>212</v>
      </c>
      <c r="F107" s="50" t="s">
        <v>206</v>
      </c>
      <c r="G107" s="50" t="s">
        <v>574</v>
      </c>
      <c r="H107" s="112" t="s">
        <v>101</v>
      </c>
      <c r="I107" s="50" t="s">
        <v>213</v>
      </c>
      <c r="J107" s="116" t="s">
        <v>199</v>
      </c>
      <c r="K107" s="50" t="s">
        <v>11</v>
      </c>
      <c r="L107" s="50" t="s">
        <v>29</v>
      </c>
      <c r="M107" s="112" t="s">
        <v>44</v>
      </c>
      <c r="N107" s="112" t="s">
        <v>2</v>
      </c>
      <c r="O107" s="113">
        <v>2</v>
      </c>
      <c r="P107" s="141" t="s">
        <v>847</v>
      </c>
      <c r="Q107" s="50" t="s">
        <v>101</v>
      </c>
      <c r="R107" s="44" t="s">
        <v>102</v>
      </c>
      <c r="S107" s="44" t="s">
        <v>102</v>
      </c>
      <c r="T107" s="44"/>
      <c r="U107" s="44"/>
      <c r="V107" s="44" t="s">
        <v>102</v>
      </c>
      <c r="W107" s="44"/>
      <c r="X107" s="44" t="s">
        <v>102</v>
      </c>
      <c r="Y107" s="44" t="s">
        <v>102</v>
      </c>
      <c r="Z107" s="54"/>
      <c r="AA107" s="44" t="s">
        <v>102</v>
      </c>
      <c r="AB107" s="44" t="s">
        <v>102</v>
      </c>
      <c r="AC107" s="44" t="s">
        <v>102</v>
      </c>
      <c r="AD107" s="44" t="s">
        <v>102</v>
      </c>
      <c r="AE107" s="44" t="s">
        <v>102</v>
      </c>
      <c r="AF107" s="44" t="s">
        <v>102</v>
      </c>
      <c r="AG107" s="44" t="s">
        <v>102</v>
      </c>
      <c r="AH107" s="44"/>
      <c r="AI107" s="44" t="s">
        <v>102</v>
      </c>
      <c r="AJ107" s="44" t="s">
        <v>102</v>
      </c>
      <c r="AK107" s="44"/>
      <c r="AL107" s="44" t="s">
        <v>102</v>
      </c>
      <c r="AM107" s="44" t="s">
        <v>102</v>
      </c>
      <c r="AN107" s="44" t="s">
        <v>102</v>
      </c>
      <c r="AO107" s="54"/>
      <c r="AP107" s="44"/>
      <c r="AQ107" s="44"/>
      <c r="AR107" s="44"/>
      <c r="AS107" s="44"/>
      <c r="AT107" s="44"/>
      <c r="AU107" s="44"/>
      <c r="AV107" s="44"/>
      <c r="AW107" s="44"/>
      <c r="AX107" s="44"/>
      <c r="AY107" s="44"/>
      <c r="AZ107" s="44"/>
      <c r="BA107" s="44"/>
      <c r="BB107" s="44"/>
      <c r="BC107" s="44"/>
      <c r="BD107" s="115" t="s">
        <v>214</v>
      </c>
    </row>
    <row r="108" spans="1:56" ht="129.6" x14ac:dyDescent="0.3">
      <c r="A108" s="45"/>
      <c r="B108" s="46">
        <v>101</v>
      </c>
      <c r="C108" s="47" t="s">
        <v>681</v>
      </c>
      <c r="D108" s="50" t="s">
        <v>215</v>
      </c>
      <c r="E108" s="50" t="s">
        <v>216</v>
      </c>
      <c r="F108" s="50" t="s">
        <v>318</v>
      </c>
      <c r="G108" s="50" t="s">
        <v>574</v>
      </c>
      <c r="H108" s="112" t="s">
        <v>101</v>
      </c>
      <c r="I108" s="50" t="s">
        <v>198</v>
      </c>
      <c r="J108" s="116" t="s">
        <v>199</v>
      </c>
      <c r="K108" s="50" t="s">
        <v>54</v>
      </c>
      <c r="L108" s="50" t="s">
        <v>29</v>
      </c>
      <c r="M108" s="112" t="s">
        <v>51</v>
      </c>
      <c r="N108" s="112" t="s">
        <v>2</v>
      </c>
      <c r="O108" s="113">
        <v>2</v>
      </c>
      <c r="P108" s="141" t="s">
        <v>848</v>
      </c>
      <c r="Q108" s="50" t="s">
        <v>101</v>
      </c>
      <c r="R108" s="44" t="s">
        <v>102</v>
      </c>
      <c r="S108" s="44" t="s">
        <v>102</v>
      </c>
      <c r="T108" s="44"/>
      <c r="U108" s="44"/>
      <c r="V108" s="44"/>
      <c r="W108" s="44"/>
      <c r="X108" s="44" t="s">
        <v>102</v>
      </c>
      <c r="Y108" s="44"/>
      <c r="Z108" s="54"/>
      <c r="AA108" s="44"/>
      <c r="AB108" s="44" t="s">
        <v>102</v>
      </c>
      <c r="AC108" s="44" t="s">
        <v>102</v>
      </c>
      <c r="AD108" s="44"/>
      <c r="AE108" s="44" t="s">
        <v>102</v>
      </c>
      <c r="AF108" s="44"/>
      <c r="AG108" s="44"/>
      <c r="AH108" s="44"/>
      <c r="AI108" s="44"/>
      <c r="AJ108" s="44"/>
      <c r="AK108" s="44"/>
      <c r="AL108" s="44"/>
      <c r="AM108" s="44"/>
      <c r="AN108" s="44"/>
      <c r="AO108" s="54"/>
      <c r="AP108" s="44"/>
      <c r="AQ108" s="44"/>
      <c r="AR108" s="44"/>
      <c r="AS108" s="44"/>
      <c r="AT108" s="44"/>
      <c r="AU108" s="44"/>
      <c r="AV108" s="44"/>
      <c r="AW108" s="44"/>
      <c r="AX108" s="56">
        <v>0.4</v>
      </c>
      <c r="AY108" s="44"/>
      <c r="AZ108" s="44"/>
      <c r="BA108" s="44"/>
      <c r="BB108" s="44"/>
      <c r="BC108" s="44"/>
      <c r="BD108" s="115" t="s">
        <v>217</v>
      </c>
    </row>
    <row r="109" spans="1:56" ht="72" x14ac:dyDescent="0.3">
      <c r="A109" s="45"/>
      <c r="B109" s="46">
        <v>102</v>
      </c>
      <c r="C109" s="47" t="s">
        <v>683</v>
      </c>
      <c r="D109" s="50" t="s">
        <v>112</v>
      </c>
      <c r="E109" s="50" t="s">
        <v>313</v>
      </c>
      <c r="F109" s="50" t="s">
        <v>682</v>
      </c>
      <c r="G109" s="50" t="s">
        <v>574</v>
      </c>
      <c r="H109" s="112" t="s">
        <v>197</v>
      </c>
      <c r="I109" s="50" t="s">
        <v>306</v>
      </c>
      <c r="J109" s="116" t="s">
        <v>199</v>
      </c>
      <c r="K109" s="50" t="s">
        <v>63</v>
      </c>
      <c r="L109" s="50" t="s">
        <v>29</v>
      </c>
      <c r="M109" s="112" t="s">
        <v>44</v>
      </c>
      <c r="N109" s="112" t="s">
        <v>2</v>
      </c>
      <c r="O109" s="113">
        <v>2</v>
      </c>
      <c r="P109" s="50" t="s">
        <v>9</v>
      </c>
      <c r="Q109" s="50" t="s">
        <v>9</v>
      </c>
      <c r="R109" s="44" t="s">
        <v>102</v>
      </c>
      <c r="S109" s="44" t="s">
        <v>102</v>
      </c>
      <c r="T109" s="44"/>
      <c r="U109" s="44"/>
      <c r="V109" s="44" t="s">
        <v>102</v>
      </c>
      <c r="W109" s="44"/>
      <c r="X109" s="44"/>
      <c r="Y109" s="44"/>
      <c r="Z109" s="54"/>
      <c r="AA109" s="44" t="s">
        <v>102</v>
      </c>
      <c r="AB109" s="44" t="s">
        <v>102</v>
      </c>
      <c r="AC109" s="44" t="s">
        <v>102</v>
      </c>
      <c r="AD109" s="44" t="s">
        <v>102</v>
      </c>
      <c r="AE109" s="44" t="s">
        <v>102</v>
      </c>
      <c r="AF109" s="44"/>
      <c r="AG109" s="44"/>
      <c r="AH109" s="44"/>
      <c r="AI109" s="44"/>
      <c r="AJ109" s="44"/>
      <c r="AK109" s="44"/>
      <c r="AL109" s="44"/>
      <c r="AM109" s="44"/>
      <c r="AN109" s="44"/>
      <c r="AO109" s="54"/>
      <c r="AP109" s="44"/>
      <c r="AQ109" s="44"/>
      <c r="AR109" s="44"/>
      <c r="AS109" s="44"/>
      <c r="AT109" s="44"/>
      <c r="AU109" s="44"/>
      <c r="AV109" s="44"/>
      <c r="AW109" s="44"/>
      <c r="AX109" s="44"/>
      <c r="AY109" s="44"/>
      <c r="AZ109" s="44"/>
      <c r="BA109" s="44"/>
      <c r="BB109" s="44"/>
      <c r="BC109" s="44"/>
      <c r="BD109" s="115" t="s">
        <v>218</v>
      </c>
    </row>
    <row r="110" spans="1:56" ht="100.8" x14ac:dyDescent="0.3">
      <c r="A110" s="45"/>
      <c r="B110" s="46">
        <v>103</v>
      </c>
      <c r="C110" s="47" t="s">
        <v>684</v>
      </c>
      <c r="D110" s="48" t="s">
        <v>308</v>
      </c>
      <c r="E110" s="50" t="s">
        <v>314</v>
      </c>
      <c r="F110" s="50" t="s">
        <v>514</v>
      </c>
      <c r="G110" s="50" t="s">
        <v>574</v>
      </c>
      <c r="H110" s="112" t="s">
        <v>101</v>
      </c>
      <c r="I110" s="50" t="s">
        <v>195</v>
      </c>
      <c r="J110" s="116" t="s">
        <v>199</v>
      </c>
      <c r="K110" s="50" t="s">
        <v>54</v>
      </c>
      <c r="L110" s="50" t="s">
        <v>29</v>
      </c>
      <c r="M110" s="112" t="s">
        <v>10</v>
      </c>
      <c r="N110" s="112" t="s">
        <v>1</v>
      </c>
      <c r="O110" s="113">
        <v>2</v>
      </c>
      <c r="P110" s="141" t="s">
        <v>849</v>
      </c>
      <c r="Q110" s="50" t="s">
        <v>101</v>
      </c>
      <c r="R110" s="44" t="s">
        <v>102</v>
      </c>
      <c r="S110" s="44" t="s">
        <v>102</v>
      </c>
      <c r="T110" s="44"/>
      <c r="U110" s="44" t="s">
        <v>102</v>
      </c>
      <c r="V110" s="44" t="s">
        <v>102</v>
      </c>
      <c r="W110" s="44"/>
      <c r="X110" s="44"/>
      <c r="Y110" s="44"/>
      <c r="Z110" s="54"/>
      <c r="AA110" s="44" t="s">
        <v>102</v>
      </c>
      <c r="AB110" s="44" t="s">
        <v>102</v>
      </c>
      <c r="AC110" s="44"/>
      <c r="AD110" s="44" t="s">
        <v>102</v>
      </c>
      <c r="AE110" s="44"/>
      <c r="AF110" s="44"/>
      <c r="AG110" s="44"/>
      <c r="AH110" s="44"/>
      <c r="AI110" s="44"/>
      <c r="AJ110" s="44"/>
      <c r="AK110" s="44"/>
      <c r="AL110" s="44"/>
      <c r="AM110" s="44"/>
      <c r="AN110" s="44"/>
      <c r="AO110" s="54"/>
      <c r="AP110" s="44"/>
      <c r="AQ110" s="44"/>
      <c r="AR110" s="44"/>
      <c r="AS110" s="56">
        <v>0.3</v>
      </c>
      <c r="AT110" s="44"/>
      <c r="AU110" s="44"/>
      <c r="AV110" s="44"/>
      <c r="AW110" s="44"/>
      <c r="AX110" s="44"/>
      <c r="AY110" s="44"/>
      <c r="AZ110" s="44"/>
      <c r="BA110" s="44"/>
      <c r="BB110" s="44"/>
      <c r="BC110" s="44"/>
      <c r="BD110" s="115" t="s">
        <v>219</v>
      </c>
    </row>
    <row r="111" spans="1:56" ht="57.6" x14ac:dyDescent="0.3">
      <c r="A111" s="45"/>
      <c r="B111" s="46">
        <v>104</v>
      </c>
      <c r="C111" s="47" t="s">
        <v>685</v>
      </c>
      <c r="D111" s="50" t="s">
        <v>310</v>
      </c>
      <c r="E111" s="50" t="s">
        <v>315</v>
      </c>
      <c r="F111" s="50" t="s">
        <v>58</v>
      </c>
      <c r="G111" s="50" t="s">
        <v>528</v>
      </c>
      <c r="H111" s="112" t="s">
        <v>101</v>
      </c>
      <c r="I111" s="50" t="s">
        <v>213</v>
      </c>
      <c r="J111" s="116" t="s">
        <v>199</v>
      </c>
      <c r="K111" s="50" t="s">
        <v>58</v>
      </c>
      <c r="L111" s="50" t="s">
        <v>29</v>
      </c>
      <c r="M111" s="112" t="s">
        <v>37</v>
      </c>
      <c r="N111" s="112" t="s">
        <v>2</v>
      </c>
      <c r="O111" s="113">
        <v>3</v>
      </c>
      <c r="P111" s="141" t="s">
        <v>850</v>
      </c>
      <c r="Q111" s="50" t="s">
        <v>101</v>
      </c>
      <c r="R111" s="44" t="s">
        <v>102</v>
      </c>
      <c r="S111" s="44" t="s">
        <v>102</v>
      </c>
      <c r="T111" s="44" t="s">
        <v>102</v>
      </c>
      <c r="U111" s="44"/>
      <c r="V111" s="44"/>
      <c r="W111" s="44"/>
      <c r="X111" s="44" t="s">
        <v>102</v>
      </c>
      <c r="Y111" s="44"/>
      <c r="Z111" s="54"/>
      <c r="AA111" s="44" t="s">
        <v>102</v>
      </c>
      <c r="AB111" s="44" t="s">
        <v>102</v>
      </c>
      <c r="AC111" s="44" t="s">
        <v>102</v>
      </c>
      <c r="AD111" s="44" t="s">
        <v>102</v>
      </c>
      <c r="AE111" s="44"/>
      <c r="AF111" s="44" t="s">
        <v>102</v>
      </c>
      <c r="AG111" s="44"/>
      <c r="AH111" s="44"/>
      <c r="AI111" s="44"/>
      <c r="AJ111" s="44"/>
      <c r="AK111" s="44" t="s">
        <v>102</v>
      </c>
      <c r="AL111" s="44"/>
      <c r="AM111" s="44"/>
      <c r="AN111" s="44"/>
      <c r="AO111" s="54"/>
      <c r="AP111" s="44"/>
      <c r="AQ111" s="44"/>
      <c r="AR111" s="44"/>
      <c r="AS111" s="44"/>
      <c r="AT111" s="44"/>
      <c r="AU111" s="44"/>
      <c r="AV111" s="44"/>
      <c r="AW111" s="44"/>
      <c r="AX111" s="44"/>
      <c r="AY111" s="44"/>
      <c r="AZ111" s="44"/>
      <c r="BA111" s="44"/>
      <c r="BB111" s="44"/>
      <c r="BC111" s="44"/>
      <c r="BD111" s="115" t="s">
        <v>220</v>
      </c>
    </row>
    <row r="112" spans="1:56" ht="216" x14ac:dyDescent="0.3">
      <c r="A112" s="45"/>
      <c r="B112" s="46">
        <v>105</v>
      </c>
      <c r="C112" s="47" t="s">
        <v>686</v>
      </c>
      <c r="D112" s="50" t="s">
        <v>112</v>
      </c>
      <c r="E112" s="50" t="s">
        <v>865</v>
      </c>
      <c r="F112" s="47" t="s">
        <v>413</v>
      </c>
      <c r="G112" s="50" t="s">
        <v>574</v>
      </c>
      <c r="H112" s="112" t="s">
        <v>101</v>
      </c>
      <c r="I112" s="50" t="s">
        <v>213</v>
      </c>
      <c r="J112" s="116" t="s">
        <v>199</v>
      </c>
      <c r="K112" s="50" t="s">
        <v>54</v>
      </c>
      <c r="L112" s="50" t="s">
        <v>29</v>
      </c>
      <c r="M112" s="112" t="s">
        <v>7</v>
      </c>
      <c r="N112" s="112" t="s">
        <v>1</v>
      </c>
      <c r="O112" s="113">
        <v>1</v>
      </c>
      <c r="P112" s="50" t="s">
        <v>9</v>
      </c>
      <c r="Q112" s="50" t="s">
        <v>9</v>
      </c>
      <c r="R112" s="44" t="s">
        <v>102</v>
      </c>
      <c r="S112" s="44"/>
      <c r="T112" s="44"/>
      <c r="U112" s="44" t="s">
        <v>102</v>
      </c>
      <c r="V112" s="44" t="s">
        <v>102</v>
      </c>
      <c r="W112" s="44"/>
      <c r="X112" s="44" t="s">
        <v>102</v>
      </c>
      <c r="Y112" s="44"/>
      <c r="Z112" s="54"/>
      <c r="AA112" s="44" t="s">
        <v>102</v>
      </c>
      <c r="AB112" s="44" t="s">
        <v>102</v>
      </c>
      <c r="AC112" s="44"/>
      <c r="AD112" s="44" t="s">
        <v>102</v>
      </c>
      <c r="AE112" s="44"/>
      <c r="AF112" s="44"/>
      <c r="AG112" s="44"/>
      <c r="AH112" s="44"/>
      <c r="AI112" s="44"/>
      <c r="AJ112" s="44"/>
      <c r="AK112" s="44"/>
      <c r="AL112" s="44"/>
      <c r="AM112" s="44"/>
      <c r="AN112" s="44"/>
      <c r="AO112" s="54"/>
      <c r="AP112" s="44"/>
      <c r="AQ112" s="44"/>
      <c r="AR112" s="44"/>
      <c r="AS112" s="44"/>
      <c r="AT112" s="44"/>
      <c r="AU112" s="44"/>
      <c r="AV112" s="44"/>
      <c r="AW112" s="44"/>
      <c r="AX112" s="44"/>
      <c r="AY112" s="44"/>
      <c r="AZ112" s="44"/>
      <c r="BA112" s="44"/>
      <c r="BB112" s="44"/>
      <c r="BC112" s="44"/>
      <c r="BD112" s="115" t="s">
        <v>221</v>
      </c>
    </row>
    <row r="113" spans="1:56" ht="172.8" x14ac:dyDescent="0.3">
      <c r="A113" s="45"/>
      <c r="B113" s="46">
        <v>106</v>
      </c>
      <c r="C113" s="47" t="s">
        <v>687</v>
      </c>
      <c r="D113" s="50" t="s">
        <v>112</v>
      </c>
      <c r="E113" s="50" t="s">
        <v>866</v>
      </c>
      <c r="F113" s="50" t="s">
        <v>58</v>
      </c>
      <c r="G113" s="50" t="s">
        <v>574</v>
      </c>
      <c r="H113" s="112" t="s">
        <v>101</v>
      </c>
      <c r="I113" s="50" t="s">
        <v>213</v>
      </c>
      <c r="J113" s="116" t="s">
        <v>199</v>
      </c>
      <c r="K113" s="50" t="s">
        <v>58</v>
      </c>
      <c r="L113" s="50" t="s">
        <v>29</v>
      </c>
      <c r="M113" s="112" t="s">
        <v>7</v>
      </c>
      <c r="N113" s="112" t="s">
        <v>1</v>
      </c>
      <c r="O113" s="113">
        <v>1</v>
      </c>
      <c r="P113" s="50" t="s">
        <v>9</v>
      </c>
      <c r="Q113" s="50" t="s">
        <v>9</v>
      </c>
      <c r="R113" s="44" t="s">
        <v>102</v>
      </c>
      <c r="S113" s="44"/>
      <c r="T113" s="44"/>
      <c r="U113" s="44" t="s">
        <v>102</v>
      </c>
      <c r="V113" s="44"/>
      <c r="W113" s="44"/>
      <c r="X113" s="44" t="s">
        <v>102</v>
      </c>
      <c r="Y113" s="44"/>
      <c r="Z113" s="54"/>
      <c r="AA113" s="44" t="s">
        <v>102</v>
      </c>
      <c r="AB113" s="44" t="s">
        <v>102</v>
      </c>
      <c r="AC113" s="44"/>
      <c r="AD113" s="44"/>
      <c r="AE113" s="44" t="s">
        <v>102</v>
      </c>
      <c r="AF113" s="44"/>
      <c r="AG113" s="44" t="s">
        <v>102</v>
      </c>
      <c r="AH113" s="44"/>
      <c r="AI113" s="44" t="s">
        <v>102</v>
      </c>
      <c r="AJ113" s="44"/>
      <c r="AK113" s="44"/>
      <c r="AL113" s="44"/>
      <c r="AM113" s="44"/>
      <c r="AN113" s="44"/>
      <c r="AO113" s="54"/>
      <c r="AP113" s="44"/>
      <c r="AQ113" s="44"/>
      <c r="AR113" s="44"/>
      <c r="AS113" s="44"/>
      <c r="AT113" s="44"/>
      <c r="AU113" s="44"/>
      <c r="AV113" s="44"/>
      <c r="AW113" s="44"/>
      <c r="AX113" s="44"/>
      <c r="AY113" s="44"/>
      <c r="AZ113" s="44"/>
      <c r="BA113" s="44"/>
      <c r="BB113" s="44"/>
      <c r="BC113" s="44"/>
      <c r="BD113" s="115" t="s">
        <v>222</v>
      </c>
    </row>
    <row r="114" spans="1:56" ht="115.2" x14ac:dyDescent="0.3">
      <c r="A114" s="45"/>
      <c r="B114" s="46">
        <v>107</v>
      </c>
      <c r="C114" s="47" t="s">
        <v>688</v>
      </c>
      <c r="D114" s="50" t="s">
        <v>124</v>
      </c>
      <c r="E114" s="50" t="s">
        <v>317</v>
      </c>
      <c r="F114" s="50" t="s">
        <v>318</v>
      </c>
      <c r="G114" s="50" t="s">
        <v>574</v>
      </c>
      <c r="H114" s="112" t="s">
        <v>197</v>
      </c>
      <c r="I114" s="50" t="s">
        <v>198</v>
      </c>
      <c r="J114" s="116">
        <v>75</v>
      </c>
      <c r="K114" s="50" t="s">
        <v>58</v>
      </c>
      <c r="L114" s="50" t="s">
        <v>29</v>
      </c>
      <c r="M114" s="112" t="s">
        <v>57</v>
      </c>
      <c r="N114" s="112" t="s">
        <v>4</v>
      </c>
      <c r="O114" s="113">
        <v>1</v>
      </c>
      <c r="P114" s="141" t="s">
        <v>851</v>
      </c>
      <c r="Q114" s="50" t="s">
        <v>101</v>
      </c>
      <c r="R114" s="44" t="s">
        <v>102</v>
      </c>
      <c r="S114" s="44" t="s">
        <v>102</v>
      </c>
      <c r="T114" s="44" t="s">
        <v>102</v>
      </c>
      <c r="U114" s="44"/>
      <c r="V114" s="44"/>
      <c r="W114" s="44"/>
      <c r="X114" s="44" t="s">
        <v>102</v>
      </c>
      <c r="Y114" s="44"/>
      <c r="Z114" s="54"/>
      <c r="AA114" s="44"/>
      <c r="AB114" s="44"/>
      <c r="AC114" s="44"/>
      <c r="AD114" s="44"/>
      <c r="AE114" s="44" t="s">
        <v>102</v>
      </c>
      <c r="AF114" s="44" t="s">
        <v>102</v>
      </c>
      <c r="AG114" s="44"/>
      <c r="AH114" s="44" t="s">
        <v>102</v>
      </c>
      <c r="AI114" s="44" t="s">
        <v>102</v>
      </c>
      <c r="AJ114" s="44" t="s">
        <v>102</v>
      </c>
      <c r="AK114" s="44"/>
      <c r="AL114" s="44"/>
      <c r="AM114" s="44"/>
      <c r="AN114" s="44"/>
      <c r="AO114" s="54"/>
      <c r="AP114" s="44"/>
      <c r="AQ114" s="44"/>
      <c r="AR114" s="44"/>
      <c r="AS114" s="44"/>
      <c r="AT114" s="56">
        <v>0.2</v>
      </c>
      <c r="AU114" s="125">
        <v>0.13500000000000001</v>
      </c>
      <c r="AV114" s="44"/>
      <c r="AW114" s="44"/>
      <c r="AX114" s="44"/>
      <c r="AY114" s="44"/>
      <c r="AZ114" s="44"/>
      <c r="BA114" s="56">
        <v>0.15</v>
      </c>
      <c r="BB114" s="44"/>
      <c r="BC114" s="44"/>
      <c r="BD114" s="115" t="s">
        <v>223</v>
      </c>
    </row>
    <row r="115" spans="1:56" ht="129.6" x14ac:dyDescent="0.3">
      <c r="A115" s="45"/>
      <c r="B115" s="46">
        <v>108</v>
      </c>
      <c r="C115" s="47" t="s">
        <v>689</v>
      </c>
      <c r="D115" s="50" t="s">
        <v>124</v>
      </c>
      <c r="E115" s="50" t="s">
        <v>325</v>
      </c>
      <c r="F115" s="50" t="s">
        <v>318</v>
      </c>
      <c r="G115" s="50" t="s">
        <v>574</v>
      </c>
      <c r="H115" s="112" t="s">
        <v>101</v>
      </c>
      <c r="I115" s="50" t="s">
        <v>213</v>
      </c>
      <c r="J115" s="116" t="s">
        <v>9</v>
      </c>
      <c r="K115" s="50" t="s">
        <v>58</v>
      </c>
      <c r="L115" s="50" t="s">
        <v>29</v>
      </c>
      <c r="M115" s="112" t="s">
        <v>57</v>
      </c>
      <c r="N115" s="112" t="s">
        <v>4</v>
      </c>
      <c r="O115" s="113">
        <v>3</v>
      </c>
      <c r="P115" s="50" t="s">
        <v>9</v>
      </c>
      <c r="Q115" s="50" t="s">
        <v>9</v>
      </c>
      <c r="R115" s="44" t="s">
        <v>102</v>
      </c>
      <c r="S115" s="44" t="s">
        <v>102</v>
      </c>
      <c r="T115" s="44"/>
      <c r="U115" s="44"/>
      <c r="V115" s="44" t="s">
        <v>102</v>
      </c>
      <c r="W115" s="44"/>
      <c r="X115" s="44"/>
      <c r="Y115" s="44" t="s">
        <v>102</v>
      </c>
      <c r="Z115" s="54"/>
      <c r="AA115" s="44" t="s">
        <v>102</v>
      </c>
      <c r="AB115" s="44" t="s">
        <v>102</v>
      </c>
      <c r="AC115" s="44"/>
      <c r="AD115" s="44" t="s">
        <v>102</v>
      </c>
      <c r="AE115" s="44" t="s">
        <v>102</v>
      </c>
      <c r="AF115" s="44"/>
      <c r="AG115" s="44" t="s">
        <v>102</v>
      </c>
      <c r="AH115" s="44" t="s">
        <v>102</v>
      </c>
      <c r="AI115" s="44" t="s">
        <v>102</v>
      </c>
      <c r="AJ115" s="44" t="s">
        <v>102</v>
      </c>
      <c r="AK115" s="44" t="s">
        <v>102</v>
      </c>
      <c r="AL115" s="44" t="s">
        <v>102</v>
      </c>
      <c r="AM115" s="44"/>
      <c r="AN115" s="44"/>
      <c r="AO115" s="54"/>
      <c r="AP115" s="44"/>
      <c r="AQ115" s="44"/>
      <c r="AR115" s="44"/>
      <c r="AS115" s="44"/>
      <c r="AT115" s="44"/>
      <c r="AU115" s="44"/>
      <c r="AV115" s="44"/>
      <c r="AW115" s="44"/>
      <c r="AX115" s="44"/>
      <c r="AY115" s="44"/>
      <c r="AZ115" s="44"/>
      <c r="BA115" s="44"/>
      <c r="BB115" s="44"/>
      <c r="BC115" s="44"/>
      <c r="BD115" s="115" t="s">
        <v>224</v>
      </c>
    </row>
    <row r="116" spans="1:56" ht="115.2" x14ac:dyDescent="0.3">
      <c r="A116" s="45"/>
      <c r="B116" s="46">
        <v>109</v>
      </c>
      <c r="C116" s="47" t="s">
        <v>690</v>
      </c>
      <c r="D116" s="50" t="s">
        <v>124</v>
      </c>
      <c r="E116" s="50" t="s">
        <v>328</v>
      </c>
      <c r="F116" s="50" t="s">
        <v>318</v>
      </c>
      <c r="G116" s="50" t="s">
        <v>574</v>
      </c>
      <c r="H116" s="112" t="s">
        <v>101</v>
      </c>
      <c r="I116" s="50" t="s">
        <v>105</v>
      </c>
      <c r="J116" s="116" t="s">
        <v>9</v>
      </c>
      <c r="K116" s="50" t="s">
        <v>58</v>
      </c>
      <c r="L116" s="50" t="s">
        <v>29</v>
      </c>
      <c r="M116" s="112" t="s">
        <v>57</v>
      </c>
      <c r="N116" s="112" t="s">
        <v>4</v>
      </c>
      <c r="O116" s="113">
        <v>3</v>
      </c>
      <c r="P116" s="50" t="s">
        <v>9</v>
      </c>
      <c r="Q116" s="50" t="s">
        <v>9</v>
      </c>
      <c r="R116" s="44" t="s">
        <v>102</v>
      </c>
      <c r="S116" s="44" t="s">
        <v>102</v>
      </c>
      <c r="T116" s="44" t="s">
        <v>102</v>
      </c>
      <c r="U116" s="44"/>
      <c r="V116" s="44" t="s">
        <v>102</v>
      </c>
      <c r="W116" s="44"/>
      <c r="X116" s="44" t="s">
        <v>102</v>
      </c>
      <c r="Y116" s="44"/>
      <c r="Z116" s="54"/>
      <c r="AA116" s="44" t="s">
        <v>102</v>
      </c>
      <c r="AB116" s="44" t="s">
        <v>102</v>
      </c>
      <c r="AC116" s="44"/>
      <c r="AD116" s="44" t="s">
        <v>102</v>
      </c>
      <c r="AE116" s="44" t="s">
        <v>102</v>
      </c>
      <c r="AF116" s="44"/>
      <c r="AG116" s="44" t="s">
        <v>102</v>
      </c>
      <c r="AH116" s="44"/>
      <c r="AI116" s="44" t="s">
        <v>102</v>
      </c>
      <c r="AJ116" s="44"/>
      <c r="AK116" s="44" t="s">
        <v>102</v>
      </c>
      <c r="AL116" s="44"/>
      <c r="AM116" s="44" t="s">
        <v>102</v>
      </c>
      <c r="AN116" s="44"/>
      <c r="AO116" s="54"/>
      <c r="AP116" s="44"/>
      <c r="AQ116" s="44"/>
      <c r="AR116" s="44"/>
      <c r="AS116" s="44"/>
      <c r="AT116" s="44"/>
      <c r="AU116" s="44"/>
      <c r="AV116" s="44"/>
      <c r="AW116" s="44"/>
      <c r="AX116" s="44"/>
      <c r="AY116" s="44"/>
      <c r="AZ116" s="44"/>
      <c r="BA116" s="44"/>
      <c r="BB116" s="44"/>
      <c r="BC116" s="44"/>
      <c r="BD116" s="115" t="s">
        <v>225</v>
      </c>
    </row>
    <row r="117" spans="1:56" ht="187.2" x14ac:dyDescent="0.3">
      <c r="A117" s="45"/>
      <c r="B117" s="46">
        <v>110</v>
      </c>
      <c r="C117" s="47" t="s">
        <v>867</v>
      </c>
      <c r="D117" s="50" t="s">
        <v>135</v>
      </c>
      <c r="E117" s="50" t="s">
        <v>868</v>
      </c>
      <c r="F117" s="47" t="s">
        <v>413</v>
      </c>
      <c r="G117" s="50" t="s">
        <v>528</v>
      </c>
      <c r="H117" s="112" t="s">
        <v>191</v>
      </c>
      <c r="I117" s="50" t="s">
        <v>198</v>
      </c>
      <c r="J117" s="116" t="s">
        <v>9</v>
      </c>
      <c r="K117" s="50" t="s">
        <v>54</v>
      </c>
      <c r="L117" s="50" t="s">
        <v>29</v>
      </c>
      <c r="M117" s="112" t="s">
        <v>48</v>
      </c>
      <c r="N117" s="112" t="s">
        <v>2</v>
      </c>
      <c r="O117" s="113">
        <v>1</v>
      </c>
      <c r="P117" s="141" t="s">
        <v>852</v>
      </c>
      <c r="Q117" s="50" t="s">
        <v>197</v>
      </c>
      <c r="R117" s="44" t="s">
        <v>102</v>
      </c>
      <c r="S117" s="44" t="s">
        <v>102</v>
      </c>
      <c r="T117" s="44"/>
      <c r="U117" s="44"/>
      <c r="V117" s="44" t="s">
        <v>102</v>
      </c>
      <c r="W117" s="44"/>
      <c r="X117" s="44" t="s">
        <v>102</v>
      </c>
      <c r="Y117" s="44"/>
      <c r="Z117" s="54"/>
      <c r="AA117" s="44"/>
      <c r="AB117" s="44" t="s">
        <v>102</v>
      </c>
      <c r="AC117" s="44"/>
      <c r="AD117" s="44"/>
      <c r="AE117" s="44" t="s">
        <v>102</v>
      </c>
      <c r="AF117" s="44" t="s">
        <v>102</v>
      </c>
      <c r="AG117" s="44"/>
      <c r="AH117" s="44"/>
      <c r="AI117" s="44"/>
      <c r="AJ117" s="44"/>
      <c r="AK117" s="44"/>
      <c r="AL117" s="44"/>
      <c r="AM117" s="44"/>
      <c r="AN117" s="44"/>
      <c r="AO117" s="54"/>
      <c r="AP117" s="44"/>
      <c r="AQ117" s="44"/>
      <c r="AR117" s="44"/>
      <c r="AS117" s="44"/>
      <c r="AT117" s="44"/>
      <c r="AU117" s="44"/>
      <c r="AV117" s="44"/>
      <c r="AW117" s="44"/>
      <c r="AX117" s="44"/>
      <c r="AY117" s="44"/>
      <c r="AZ117" s="44"/>
      <c r="BA117" s="44"/>
      <c r="BB117" s="44"/>
      <c r="BC117" s="44"/>
      <c r="BD117" s="11" t="s">
        <v>226</v>
      </c>
    </row>
    <row r="118" spans="1:56" ht="360" x14ac:dyDescent="0.3">
      <c r="A118" s="45"/>
      <c r="B118" s="46">
        <v>111</v>
      </c>
      <c r="C118" s="47" t="s">
        <v>691</v>
      </c>
      <c r="D118" s="50" t="s">
        <v>135</v>
      </c>
      <c r="E118" s="50" t="s">
        <v>869</v>
      </c>
      <c r="F118" s="47" t="s">
        <v>413</v>
      </c>
      <c r="G118" s="50" t="s">
        <v>574</v>
      </c>
      <c r="H118" s="112" t="s">
        <v>191</v>
      </c>
      <c r="I118" s="50" t="s">
        <v>198</v>
      </c>
      <c r="J118" s="116" t="s">
        <v>9</v>
      </c>
      <c r="K118" s="50" t="s">
        <v>54</v>
      </c>
      <c r="L118" s="50" t="s">
        <v>29</v>
      </c>
      <c r="M118" s="112" t="s">
        <v>51</v>
      </c>
      <c r="N118" s="112" t="s">
        <v>2</v>
      </c>
      <c r="O118" s="113">
        <v>1</v>
      </c>
      <c r="P118" s="141" t="s">
        <v>853</v>
      </c>
      <c r="Q118" s="50" t="s">
        <v>197</v>
      </c>
      <c r="R118" s="44" t="s">
        <v>102</v>
      </c>
      <c r="S118" s="44"/>
      <c r="T118" s="44"/>
      <c r="U118" s="44" t="s">
        <v>102</v>
      </c>
      <c r="V118" s="44"/>
      <c r="W118" s="44"/>
      <c r="X118" s="44" t="s">
        <v>102</v>
      </c>
      <c r="Y118" s="44"/>
      <c r="Z118" s="54"/>
      <c r="AA118" s="44"/>
      <c r="AB118" s="44"/>
      <c r="AC118" s="44"/>
      <c r="AD118" s="44" t="s">
        <v>102</v>
      </c>
      <c r="AE118" s="44" t="s">
        <v>102</v>
      </c>
      <c r="AF118" s="44"/>
      <c r="AG118" s="44"/>
      <c r="AH118" s="44"/>
      <c r="AI118" s="44"/>
      <c r="AJ118" s="44" t="s">
        <v>102</v>
      </c>
      <c r="AK118" s="44"/>
      <c r="AL118" s="44"/>
      <c r="AM118" s="44" t="s">
        <v>102</v>
      </c>
      <c r="AN118" s="44"/>
      <c r="AO118" s="54"/>
      <c r="AP118" s="44"/>
      <c r="AQ118" s="44"/>
      <c r="AR118" s="44"/>
      <c r="AS118" s="44"/>
      <c r="AT118" s="44"/>
      <c r="AU118" s="44"/>
      <c r="AV118" s="44"/>
      <c r="AW118" s="44"/>
      <c r="AX118" s="44"/>
      <c r="AY118" s="44"/>
      <c r="AZ118" s="44"/>
      <c r="BA118" s="44"/>
      <c r="BB118" s="44"/>
      <c r="BC118" s="44"/>
      <c r="BD118" s="115" t="s">
        <v>227</v>
      </c>
    </row>
    <row r="119" spans="1:56" ht="201.6" x14ac:dyDescent="0.3">
      <c r="A119" s="45"/>
      <c r="B119" s="46">
        <v>112</v>
      </c>
      <c r="C119" s="47" t="s">
        <v>693</v>
      </c>
      <c r="D119" s="50" t="s">
        <v>155</v>
      </c>
      <c r="E119" s="50" t="s">
        <v>692</v>
      </c>
      <c r="F119" s="50" t="s">
        <v>58</v>
      </c>
      <c r="G119" s="50" t="s">
        <v>528</v>
      </c>
      <c r="H119" s="112" t="s">
        <v>101</v>
      </c>
      <c r="I119" s="50" t="s">
        <v>105</v>
      </c>
      <c r="J119" s="120" t="s">
        <v>9</v>
      </c>
      <c r="K119" s="50" t="s">
        <v>58</v>
      </c>
      <c r="L119" s="50" t="s">
        <v>29</v>
      </c>
      <c r="M119" s="112" t="s">
        <v>16</v>
      </c>
      <c r="N119" s="112" t="s">
        <v>1</v>
      </c>
      <c r="O119" s="113">
        <v>3</v>
      </c>
      <c r="P119" s="50" t="s">
        <v>9</v>
      </c>
      <c r="Q119" s="50" t="s">
        <v>9</v>
      </c>
      <c r="R119" s="44" t="s">
        <v>102</v>
      </c>
      <c r="S119" s="44" t="s">
        <v>102</v>
      </c>
      <c r="T119" s="44"/>
      <c r="U119" s="44" t="s">
        <v>102</v>
      </c>
      <c r="V119" s="44" t="s">
        <v>102</v>
      </c>
      <c r="W119" s="44"/>
      <c r="X119" s="44" t="s">
        <v>102</v>
      </c>
      <c r="Y119" s="44"/>
      <c r="Z119" s="54"/>
      <c r="AA119" s="44" t="s">
        <v>102</v>
      </c>
      <c r="AB119" s="44" t="s">
        <v>102</v>
      </c>
      <c r="AC119" s="44"/>
      <c r="AD119" s="44"/>
      <c r="AE119" s="44" t="s">
        <v>102</v>
      </c>
      <c r="AF119" s="44"/>
      <c r="AG119" s="44" t="s">
        <v>102</v>
      </c>
      <c r="AH119" s="44" t="s">
        <v>102</v>
      </c>
      <c r="AI119" s="44" t="s">
        <v>102</v>
      </c>
      <c r="AJ119" s="44" t="s">
        <v>102</v>
      </c>
      <c r="AK119" s="44" t="s">
        <v>102</v>
      </c>
      <c r="AL119" s="44"/>
      <c r="AM119" s="44" t="s">
        <v>102</v>
      </c>
      <c r="AN119" s="44"/>
      <c r="AO119" s="54"/>
      <c r="AP119" s="44"/>
      <c r="AQ119" s="44"/>
      <c r="AR119" s="44"/>
      <c r="AS119" s="44"/>
      <c r="AT119" s="44"/>
      <c r="AU119" s="44"/>
      <c r="AV119" s="44"/>
      <c r="AW119" s="44"/>
      <c r="AX119" s="44"/>
      <c r="AY119" s="44"/>
      <c r="AZ119" s="44"/>
      <c r="BA119" s="44"/>
      <c r="BB119" s="44"/>
      <c r="BC119" s="44"/>
      <c r="BD119" s="115" t="s">
        <v>228</v>
      </c>
    </row>
    <row r="120" spans="1:56" ht="288" x14ac:dyDescent="0.3">
      <c r="A120" s="45"/>
      <c r="B120" s="46">
        <v>113</v>
      </c>
      <c r="C120" s="47" t="s">
        <v>694</v>
      </c>
      <c r="D120" s="50" t="s">
        <v>136</v>
      </c>
      <c r="E120" s="50" t="s">
        <v>696</v>
      </c>
      <c r="F120" s="50" t="s">
        <v>514</v>
      </c>
      <c r="G120" s="50" t="s">
        <v>574</v>
      </c>
      <c r="H120" s="112" t="s">
        <v>191</v>
      </c>
      <c r="I120" s="50" t="s">
        <v>192</v>
      </c>
      <c r="J120" s="111" t="s">
        <v>9</v>
      </c>
      <c r="K120" s="50" t="s">
        <v>63</v>
      </c>
      <c r="L120" s="50" t="s">
        <v>29</v>
      </c>
      <c r="M120" s="112" t="s">
        <v>52</v>
      </c>
      <c r="N120" s="112" t="s">
        <v>2</v>
      </c>
      <c r="O120" s="113">
        <v>2</v>
      </c>
      <c r="P120" s="142" t="s">
        <v>854</v>
      </c>
      <c r="Q120" s="112" t="s">
        <v>197</v>
      </c>
      <c r="R120" s="44" t="s">
        <v>102</v>
      </c>
      <c r="S120" s="44" t="s">
        <v>102</v>
      </c>
      <c r="T120" s="44"/>
      <c r="U120" s="44" t="s">
        <v>102</v>
      </c>
      <c r="V120" s="44"/>
      <c r="W120" s="44"/>
      <c r="X120" s="44" t="s">
        <v>102</v>
      </c>
      <c r="Y120" s="44"/>
      <c r="Z120" s="54"/>
      <c r="AA120" s="44" t="s">
        <v>102</v>
      </c>
      <c r="AB120" s="44" t="s">
        <v>102</v>
      </c>
      <c r="AC120" s="44"/>
      <c r="AD120" s="44" t="s">
        <v>102</v>
      </c>
      <c r="AE120" s="44" t="s">
        <v>102</v>
      </c>
      <c r="AF120" s="44" t="s">
        <v>102</v>
      </c>
      <c r="AG120" s="44"/>
      <c r="AH120" s="44"/>
      <c r="AI120" s="44"/>
      <c r="AJ120" s="44" t="s">
        <v>102</v>
      </c>
      <c r="AK120" s="44"/>
      <c r="AL120" s="44" t="s">
        <v>102</v>
      </c>
      <c r="AM120" s="44" t="s">
        <v>102</v>
      </c>
      <c r="AN120" s="44"/>
      <c r="AO120" s="54"/>
      <c r="AP120" s="44"/>
      <c r="AQ120" s="44"/>
      <c r="AR120" s="44"/>
      <c r="AS120" s="56">
        <v>0.17499999999999999</v>
      </c>
      <c r="AT120" s="44"/>
      <c r="AU120" s="44"/>
      <c r="AV120" s="44"/>
      <c r="AW120" s="44"/>
      <c r="AX120" s="44"/>
      <c r="AY120" s="44"/>
      <c r="AZ120" s="44"/>
      <c r="BA120" s="44"/>
      <c r="BB120" s="44"/>
      <c r="BC120" s="44"/>
      <c r="BD120" s="115" t="s">
        <v>695</v>
      </c>
    </row>
    <row r="121" spans="1:56" ht="216" x14ac:dyDescent="0.3">
      <c r="A121" s="45"/>
      <c r="B121" s="46">
        <v>114</v>
      </c>
      <c r="C121" s="47" t="s">
        <v>697</v>
      </c>
      <c r="D121" s="50" t="s">
        <v>229</v>
      </c>
      <c r="E121" s="50" t="s">
        <v>698</v>
      </c>
      <c r="F121" s="50" t="s">
        <v>318</v>
      </c>
      <c r="G121" s="50" t="s">
        <v>574</v>
      </c>
      <c r="H121" s="112" t="s">
        <v>101</v>
      </c>
      <c r="I121" s="50" t="s">
        <v>213</v>
      </c>
      <c r="J121" s="116" t="s">
        <v>9</v>
      </c>
      <c r="K121" s="50" t="s">
        <v>58</v>
      </c>
      <c r="L121" s="50" t="s">
        <v>29</v>
      </c>
      <c r="M121" s="112" t="s">
        <v>45</v>
      </c>
      <c r="N121" s="112" t="s">
        <v>2</v>
      </c>
      <c r="O121" s="113">
        <v>3</v>
      </c>
      <c r="P121" s="50" t="s">
        <v>9</v>
      </c>
      <c r="Q121" s="50" t="s">
        <v>9</v>
      </c>
      <c r="R121" s="44" t="s">
        <v>102</v>
      </c>
      <c r="S121" s="44" t="s">
        <v>102</v>
      </c>
      <c r="T121" s="44"/>
      <c r="U121" s="44"/>
      <c r="V121" s="44" t="s">
        <v>102</v>
      </c>
      <c r="W121" s="44"/>
      <c r="X121" s="44" t="s">
        <v>102</v>
      </c>
      <c r="Y121" s="44"/>
      <c r="Z121" s="54"/>
      <c r="AA121" s="44" t="s">
        <v>102</v>
      </c>
      <c r="AB121" s="44" t="s">
        <v>102</v>
      </c>
      <c r="AC121" s="44" t="s">
        <v>102</v>
      </c>
      <c r="AD121" s="44"/>
      <c r="AE121" s="44" t="s">
        <v>102</v>
      </c>
      <c r="AF121" s="44"/>
      <c r="AG121" s="44" t="s">
        <v>102</v>
      </c>
      <c r="AH121" s="44"/>
      <c r="AI121" s="44"/>
      <c r="AJ121" s="44"/>
      <c r="AK121" s="44" t="s">
        <v>102</v>
      </c>
      <c r="AL121" s="44" t="s">
        <v>102</v>
      </c>
      <c r="AM121" s="44"/>
      <c r="AN121" s="44"/>
      <c r="AO121" s="54"/>
      <c r="AP121" s="44"/>
      <c r="AQ121" s="44"/>
      <c r="AR121" s="44"/>
      <c r="AS121" s="44"/>
      <c r="AT121" s="44"/>
      <c r="AU121" s="44"/>
      <c r="AV121" s="44"/>
      <c r="AW121" s="44"/>
      <c r="AX121" s="44"/>
      <c r="AY121" s="44"/>
      <c r="AZ121" s="44"/>
      <c r="BA121" s="44"/>
      <c r="BB121" s="44"/>
      <c r="BC121" s="44"/>
      <c r="BD121" s="115" t="s">
        <v>230</v>
      </c>
    </row>
    <row r="122" spans="1:56" ht="144" x14ac:dyDescent="0.3">
      <c r="A122" s="45"/>
      <c r="B122" s="46">
        <v>115</v>
      </c>
      <c r="C122" s="22" t="s">
        <v>1156</v>
      </c>
      <c r="D122" s="50" t="s">
        <v>146</v>
      </c>
      <c r="E122" s="50" t="s">
        <v>412</v>
      </c>
      <c r="F122" s="47" t="s">
        <v>413</v>
      </c>
      <c r="G122" s="50" t="s">
        <v>574</v>
      </c>
      <c r="H122" s="112" t="s">
        <v>197</v>
      </c>
      <c r="I122" s="50" t="s">
        <v>198</v>
      </c>
      <c r="J122" s="116">
        <v>151</v>
      </c>
      <c r="K122" s="50" t="s">
        <v>54</v>
      </c>
      <c r="L122" s="50" t="s">
        <v>29</v>
      </c>
      <c r="M122" s="112" t="s">
        <v>7</v>
      </c>
      <c r="N122" s="112" t="s">
        <v>1</v>
      </c>
      <c r="O122" s="113">
        <v>3</v>
      </c>
      <c r="P122" s="8" t="s">
        <v>1157</v>
      </c>
      <c r="Q122" s="50" t="s">
        <v>9</v>
      </c>
      <c r="R122" s="44" t="s">
        <v>102</v>
      </c>
      <c r="S122" s="44"/>
      <c r="T122" s="44"/>
      <c r="U122" s="44" t="s">
        <v>102</v>
      </c>
      <c r="V122" s="44" t="s">
        <v>102</v>
      </c>
      <c r="W122" s="44"/>
      <c r="X122" s="44" t="s">
        <v>102</v>
      </c>
      <c r="Y122" s="44" t="s">
        <v>102</v>
      </c>
      <c r="Z122" s="54"/>
      <c r="AA122" s="44" t="s">
        <v>102</v>
      </c>
      <c r="AB122" s="44" t="s">
        <v>102</v>
      </c>
      <c r="AC122" s="44"/>
      <c r="AD122" s="44"/>
      <c r="AE122" s="44" t="s">
        <v>102</v>
      </c>
      <c r="AF122" s="44" t="s">
        <v>102</v>
      </c>
      <c r="AG122" s="44"/>
      <c r="AH122" s="19" t="s">
        <v>102</v>
      </c>
      <c r="AI122" s="44" t="s">
        <v>102</v>
      </c>
      <c r="AJ122" s="44" t="s">
        <v>102</v>
      </c>
      <c r="AK122" s="44"/>
      <c r="AL122" s="44"/>
      <c r="AM122" s="44"/>
      <c r="AN122" s="44"/>
      <c r="AO122" s="54"/>
      <c r="AP122" s="44"/>
      <c r="AQ122" s="44"/>
      <c r="AR122" s="44"/>
      <c r="AS122" s="44"/>
      <c r="AT122" s="44"/>
      <c r="AU122" s="44"/>
      <c r="AV122" s="44"/>
      <c r="AW122" s="44"/>
      <c r="AX122" s="44"/>
      <c r="AY122" s="44"/>
      <c r="AZ122" s="44"/>
      <c r="BA122" s="44"/>
      <c r="BB122" s="44"/>
      <c r="BC122" s="44"/>
      <c r="BD122" s="11" t="s">
        <v>1158</v>
      </c>
    </row>
    <row r="123" spans="1:56" ht="201.6" x14ac:dyDescent="0.3">
      <c r="A123" s="45"/>
      <c r="B123" s="46">
        <v>116</v>
      </c>
      <c r="C123" s="22" t="s">
        <v>1155</v>
      </c>
      <c r="D123" s="50" t="s">
        <v>146</v>
      </c>
      <c r="E123" s="50" t="s">
        <v>504</v>
      </c>
      <c r="F123" s="47" t="s">
        <v>413</v>
      </c>
      <c r="G123" s="50" t="s">
        <v>528</v>
      </c>
      <c r="H123" s="112" t="s">
        <v>197</v>
      </c>
      <c r="I123" s="50" t="s">
        <v>198</v>
      </c>
      <c r="J123" s="116" t="s">
        <v>9</v>
      </c>
      <c r="K123" s="50" t="s">
        <v>54</v>
      </c>
      <c r="L123" s="50" t="s">
        <v>29</v>
      </c>
      <c r="M123" s="112" t="s">
        <v>7</v>
      </c>
      <c r="N123" s="112" t="s">
        <v>1</v>
      </c>
      <c r="O123" s="113">
        <v>3</v>
      </c>
      <c r="P123" s="18" t="s">
        <v>1160</v>
      </c>
      <c r="Q123" s="50" t="s">
        <v>9</v>
      </c>
      <c r="R123" s="44" t="s">
        <v>102</v>
      </c>
      <c r="S123" s="44" t="s">
        <v>102</v>
      </c>
      <c r="T123" s="44"/>
      <c r="U123" s="44"/>
      <c r="V123" s="44"/>
      <c r="W123" s="44"/>
      <c r="X123" s="44"/>
      <c r="Y123" s="44"/>
      <c r="Z123" s="54"/>
      <c r="AA123" s="44" t="s">
        <v>102</v>
      </c>
      <c r="AB123" s="44" t="s">
        <v>102</v>
      </c>
      <c r="AC123" s="44"/>
      <c r="AD123" s="44" t="s">
        <v>102</v>
      </c>
      <c r="AE123" s="44" t="s">
        <v>102</v>
      </c>
      <c r="AF123" s="44" t="s">
        <v>102</v>
      </c>
      <c r="AG123" s="44" t="s">
        <v>102</v>
      </c>
      <c r="AH123" s="44" t="s">
        <v>102</v>
      </c>
      <c r="AI123" s="44" t="s">
        <v>102</v>
      </c>
      <c r="AJ123" s="44"/>
      <c r="AK123" s="44"/>
      <c r="AL123" s="44" t="s">
        <v>102</v>
      </c>
      <c r="AM123" s="53" t="s">
        <v>102</v>
      </c>
      <c r="AN123" s="44"/>
      <c r="AO123" s="54"/>
      <c r="AP123" s="44"/>
      <c r="AQ123" s="44"/>
      <c r="AR123" s="44"/>
      <c r="AS123" s="44"/>
      <c r="AT123" s="44"/>
      <c r="AU123" s="44"/>
      <c r="AV123" s="44"/>
      <c r="AW123" s="44"/>
      <c r="AX123" s="44"/>
      <c r="AY123" s="44"/>
      <c r="AZ123" s="44"/>
      <c r="BA123" s="44"/>
      <c r="BB123" s="44"/>
      <c r="BC123" s="44"/>
      <c r="BD123" s="115" t="s">
        <v>231</v>
      </c>
    </row>
    <row r="124" spans="1:56" ht="259.2" x14ac:dyDescent="0.3">
      <c r="A124" s="45"/>
      <c r="B124" s="46">
        <v>117</v>
      </c>
      <c r="C124" s="47" t="s">
        <v>699</v>
      </c>
      <c r="D124" s="50" t="s">
        <v>146</v>
      </c>
      <c r="E124" s="50" t="s">
        <v>414</v>
      </c>
      <c r="F124" s="47" t="s">
        <v>413</v>
      </c>
      <c r="G124" s="50" t="s">
        <v>528</v>
      </c>
      <c r="H124" s="112" t="s">
        <v>101</v>
      </c>
      <c r="I124" s="50" t="s">
        <v>213</v>
      </c>
      <c r="J124" s="116" t="s">
        <v>9</v>
      </c>
      <c r="K124" s="50" t="s">
        <v>54</v>
      </c>
      <c r="L124" s="50" t="s">
        <v>29</v>
      </c>
      <c r="M124" s="112" t="s">
        <v>7</v>
      </c>
      <c r="N124" s="112" t="s">
        <v>1</v>
      </c>
      <c r="O124" s="113">
        <v>3</v>
      </c>
      <c r="P124" s="20" t="s">
        <v>1159</v>
      </c>
      <c r="Q124" s="50" t="s">
        <v>101</v>
      </c>
      <c r="R124" s="44" t="s">
        <v>102</v>
      </c>
      <c r="S124" s="44"/>
      <c r="T124" s="44"/>
      <c r="U124" s="44" t="s">
        <v>102</v>
      </c>
      <c r="V124" s="44"/>
      <c r="W124" s="44"/>
      <c r="X124" s="44"/>
      <c r="Y124" s="44" t="s">
        <v>102</v>
      </c>
      <c r="Z124" s="54"/>
      <c r="AA124" s="44" t="s">
        <v>102</v>
      </c>
      <c r="AB124" s="44" t="s">
        <v>102</v>
      </c>
      <c r="AC124" s="44"/>
      <c r="AD124" s="44"/>
      <c r="AE124" s="44" t="s">
        <v>102</v>
      </c>
      <c r="AF124" s="44"/>
      <c r="AG124" s="44"/>
      <c r="AH124" s="19" t="s">
        <v>102</v>
      </c>
      <c r="AI124" s="44" t="s">
        <v>102</v>
      </c>
      <c r="AJ124" s="44" t="s">
        <v>102</v>
      </c>
      <c r="AK124" s="114" t="s">
        <v>102</v>
      </c>
      <c r="AL124" s="44" t="s">
        <v>102</v>
      </c>
      <c r="AM124" s="44" t="s">
        <v>102</v>
      </c>
      <c r="AN124" s="44"/>
      <c r="AO124" s="54"/>
      <c r="AP124" s="44"/>
      <c r="AQ124" s="44"/>
      <c r="AR124" s="44"/>
      <c r="AS124" s="44"/>
      <c r="AT124" s="44"/>
      <c r="AU124" s="44"/>
      <c r="AV124" s="44"/>
      <c r="AW124" s="44"/>
      <c r="AX124" s="44"/>
      <c r="AY124" s="44"/>
      <c r="AZ124" s="114"/>
      <c r="BA124" s="44"/>
      <c r="BB124" s="44"/>
      <c r="BC124" s="44"/>
      <c r="BD124" s="11" t="s">
        <v>1161</v>
      </c>
    </row>
    <row r="125" spans="1:56" ht="115.2" x14ac:dyDescent="0.3">
      <c r="A125" s="45"/>
      <c r="B125" s="46">
        <v>118</v>
      </c>
      <c r="C125" s="47" t="s">
        <v>700</v>
      </c>
      <c r="D125" s="50" t="s">
        <v>124</v>
      </c>
      <c r="E125" s="50" t="s">
        <v>415</v>
      </c>
      <c r="F125" s="50" t="s">
        <v>58</v>
      </c>
      <c r="G125" s="50" t="s">
        <v>574</v>
      </c>
      <c r="H125" s="112" t="s">
        <v>197</v>
      </c>
      <c r="I125" s="50" t="s">
        <v>198</v>
      </c>
      <c r="J125" s="116" t="s">
        <v>9</v>
      </c>
      <c r="K125" s="50" t="s">
        <v>58</v>
      </c>
      <c r="L125" s="50" t="s">
        <v>29</v>
      </c>
      <c r="M125" s="112" t="s">
        <v>57</v>
      </c>
      <c r="N125" s="112" t="s">
        <v>4</v>
      </c>
      <c r="O125" s="113">
        <v>2</v>
      </c>
      <c r="P125" s="141" t="s">
        <v>855</v>
      </c>
      <c r="Q125" s="50" t="s">
        <v>197</v>
      </c>
      <c r="R125" s="44" t="s">
        <v>102</v>
      </c>
      <c r="S125" s="44"/>
      <c r="T125" s="44"/>
      <c r="U125" s="44" t="s">
        <v>102</v>
      </c>
      <c r="V125" s="44" t="s">
        <v>102</v>
      </c>
      <c r="W125" s="44"/>
      <c r="X125" s="44" t="s">
        <v>102</v>
      </c>
      <c r="Y125" s="44" t="s">
        <v>102</v>
      </c>
      <c r="Z125" s="54"/>
      <c r="AA125" s="44" t="s">
        <v>102</v>
      </c>
      <c r="AB125" s="44" t="s">
        <v>102</v>
      </c>
      <c r="AC125" s="44"/>
      <c r="AD125" s="44"/>
      <c r="AE125" s="44"/>
      <c r="AF125" s="44"/>
      <c r="AG125" s="44" t="s">
        <v>102</v>
      </c>
      <c r="AH125" s="44"/>
      <c r="AI125" s="44" t="s">
        <v>102</v>
      </c>
      <c r="AJ125" s="44" t="s">
        <v>102</v>
      </c>
      <c r="AK125" s="44"/>
      <c r="AL125" s="44"/>
      <c r="AM125" s="44"/>
      <c r="AN125" s="44"/>
      <c r="AO125" s="54"/>
      <c r="AP125" s="44"/>
      <c r="AQ125" s="44"/>
      <c r="AR125" s="44"/>
      <c r="AS125" s="56"/>
      <c r="AT125" s="44"/>
      <c r="AU125" s="44"/>
      <c r="AV125" s="44"/>
      <c r="AW125" s="44"/>
      <c r="AX125" s="44"/>
      <c r="AY125" s="44"/>
      <c r="AZ125" s="44"/>
      <c r="BA125" s="44"/>
      <c r="BB125" s="44"/>
      <c r="BC125" s="44"/>
      <c r="BD125" s="115" t="s">
        <v>140</v>
      </c>
    </row>
    <row r="126" spans="1:56" ht="99" customHeight="1" x14ac:dyDescent="0.3">
      <c r="A126" s="45"/>
      <c r="B126" s="46">
        <v>119</v>
      </c>
      <c r="C126" s="47" t="s">
        <v>630</v>
      </c>
      <c r="D126" s="50" t="s">
        <v>124</v>
      </c>
      <c r="E126" s="50" t="s">
        <v>490</v>
      </c>
      <c r="F126" s="50" t="s">
        <v>58</v>
      </c>
      <c r="G126" s="50" t="s">
        <v>109</v>
      </c>
      <c r="H126" s="112" t="s">
        <v>197</v>
      </c>
      <c r="I126" s="50" t="s">
        <v>198</v>
      </c>
      <c r="J126" s="116">
        <v>37400</v>
      </c>
      <c r="K126" s="50" t="s">
        <v>58</v>
      </c>
      <c r="L126" s="50" t="s">
        <v>29</v>
      </c>
      <c r="M126" s="112" t="s">
        <v>7</v>
      </c>
      <c r="N126" s="112" t="s">
        <v>1</v>
      </c>
      <c r="O126" s="113">
        <v>2</v>
      </c>
      <c r="P126" s="141" t="s">
        <v>856</v>
      </c>
      <c r="Q126" s="50" t="s">
        <v>197</v>
      </c>
      <c r="R126" s="44" t="s">
        <v>102</v>
      </c>
      <c r="S126" s="44"/>
      <c r="T126" s="44"/>
      <c r="U126" s="44" t="s">
        <v>102</v>
      </c>
      <c r="V126" s="44" t="s">
        <v>102</v>
      </c>
      <c r="W126" s="44"/>
      <c r="X126" s="44" t="s">
        <v>102</v>
      </c>
      <c r="Y126" s="44" t="s">
        <v>102</v>
      </c>
      <c r="Z126" s="54"/>
      <c r="AA126" s="44" t="s">
        <v>102</v>
      </c>
      <c r="AB126" s="44" t="s">
        <v>102</v>
      </c>
      <c r="AC126" s="44" t="s">
        <v>102</v>
      </c>
      <c r="AD126" s="44" t="s">
        <v>102</v>
      </c>
      <c r="AE126" s="44"/>
      <c r="AF126" s="44"/>
      <c r="AG126" s="44" t="s">
        <v>102</v>
      </c>
      <c r="AH126" s="44"/>
      <c r="AI126" s="44" t="s">
        <v>102</v>
      </c>
      <c r="AJ126" s="44"/>
      <c r="AK126" s="44"/>
      <c r="AL126" s="44"/>
      <c r="AM126" s="44"/>
      <c r="AN126" s="44"/>
      <c r="AO126" s="54"/>
      <c r="AP126" s="44"/>
      <c r="AQ126" s="44"/>
      <c r="AR126" s="56">
        <v>7.0000000000000007E-2</v>
      </c>
      <c r="AS126" s="118">
        <f>AVERAGE(60%, 15%)</f>
        <v>0.375</v>
      </c>
      <c r="AT126" s="44"/>
      <c r="AU126" s="44"/>
      <c r="AV126" s="44"/>
      <c r="AW126" s="44"/>
      <c r="AX126" s="44"/>
      <c r="AY126" s="44"/>
      <c r="AZ126" s="44"/>
      <c r="BA126" s="44"/>
      <c r="BB126" s="56">
        <v>0.3</v>
      </c>
      <c r="BC126" s="44"/>
      <c r="BD126" s="115" t="s">
        <v>140</v>
      </c>
    </row>
    <row r="127" spans="1:56" ht="216" x14ac:dyDescent="0.3">
      <c r="A127" s="45"/>
      <c r="B127" s="46">
        <v>120</v>
      </c>
      <c r="C127" s="47" t="s">
        <v>701</v>
      </c>
      <c r="D127" s="50" t="s">
        <v>124</v>
      </c>
      <c r="E127" s="50" t="s">
        <v>870</v>
      </c>
      <c r="F127" s="47" t="s">
        <v>413</v>
      </c>
      <c r="G127" s="50" t="s">
        <v>574</v>
      </c>
      <c r="H127" s="112" t="s">
        <v>197</v>
      </c>
      <c r="I127" s="50" t="s">
        <v>198</v>
      </c>
      <c r="J127" s="116" t="s">
        <v>9</v>
      </c>
      <c r="K127" s="50" t="s">
        <v>54</v>
      </c>
      <c r="L127" s="50" t="s">
        <v>29</v>
      </c>
      <c r="M127" s="112" t="s">
        <v>35</v>
      </c>
      <c r="N127" s="112" t="s">
        <v>1</v>
      </c>
      <c r="O127" s="113">
        <v>2</v>
      </c>
      <c r="P127" s="141" t="s">
        <v>857</v>
      </c>
      <c r="Q127" s="50" t="s">
        <v>197</v>
      </c>
      <c r="R127" s="44" t="s">
        <v>102</v>
      </c>
      <c r="S127" s="44"/>
      <c r="T127" s="44"/>
      <c r="U127" s="44" t="s">
        <v>102</v>
      </c>
      <c r="V127" s="44" t="s">
        <v>102</v>
      </c>
      <c r="W127" s="44"/>
      <c r="X127" s="44" t="s">
        <v>102</v>
      </c>
      <c r="Y127" s="44" t="s">
        <v>102</v>
      </c>
      <c r="Z127" s="54"/>
      <c r="AA127" s="44" t="s">
        <v>102</v>
      </c>
      <c r="AB127" s="44" t="s">
        <v>102</v>
      </c>
      <c r="AC127" s="44"/>
      <c r="AD127" s="44" t="s">
        <v>102</v>
      </c>
      <c r="AE127" s="44"/>
      <c r="AF127" s="44" t="s">
        <v>102</v>
      </c>
      <c r="AG127" s="44" t="s">
        <v>102</v>
      </c>
      <c r="AH127" s="44"/>
      <c r="AI127" s="44" t="s">
        <v>102</v>
      </c>
      <c r="AJ127" s="44"/>
      <c r="AK127" s="44"/>
      <c r="AL127" s="44"/>
      <c r="AM127" s="44"/>
      <c r="AN127" s="44"/>
      <c r="AO127" s="54"/>
      <c r="AP127" s="44"/>
      <c r="AQ127" s="44"/>
      <c r="AR127" s="44"/>
      <c r="AS127" s="56">
        <v>0.5</v>
      </c>
      <c r="AT127" s="44"/>
      <c r="AU127" s="44"/>
      <c r="AV127" s="44"/>
      <c r="AW127" s="44"/>
      <c r="AX127" s="44"/>
      <c r="AY127" s="44"/>
      <c r="AZ127" s="44"/>
      <c r="BA127" s="44"/>
      <c r="BB127" s="44"/>
      <c r="BC127" s="44"/>
      <c r="BD127" s="115" t="s">
        <v>871</v>
      </c>
    </row>
    <row r="128" spans="1:56" ht="230.4" x14ac:dyDescent="0.3">
      <c r="A128" s="45"/>
      <c r="B128" s="46">
        <v>121</v>
      </c>
      <c r="C128" s="47" t="s">
        <v>875</v>
      </c>
      <c r="D128" s="50" t="s">
        <v>232</v>
      </c>
      <c r="E128" s="50" t="s">
        <v>873</v>
      </c>
      <c r="F128" s="50" t="s">
        <v>872</v>
      </c>
      <c r="G128" s="50" t="s">
        <v>574</v>
      </c>
      <c r="H128" s="112" t="s">
        <v>197</v>
      </c>
      <c r="I128" s="50" t="s">
        <v>198</v>
      </c>
      <c r="J128" s="116" t="s">
        <v>9</v>
      </c>
      <c r="K128" s="50" t="s">
        <v>54</v>
      </c>
      <c r="L128" s="50" t="s">
        <v>29</v>
      </c>
      <c r="M128" s="112" t="s">
        <v>40</v>
      </c>
      <c r="N128" s="112" t="s">
        <v>2</v>
      </c>
      <c r="O128" s="113">
        <v>3</v>
      </c>
      <c r="P128" s="141" t="s">
        <v>874</v>
      </c>
      <c r="Q128" s="50" t="s">
        <v>197</v>
      </c>
      <c r="R128" s="44" t="s">
        <v>102</v>
      </c>
      <c r="S128" s="44" t="s">
        <v>102</v>
      </c>
      <c r="T128" s="44"/>
      <c r="U128" s="44"/>
      <c r="V128" s="44"/>
      <c r="W128" s="44" t="s">
        <v>102</v>
      </c>
      <c r="X128" s="44" t="s">
        <v>102</v>
      </c>
      <c r="Y128" s="44"/>
      <c r="Z128" s="54"/>
      <c r="AA128" s="44" t="s">
        <v>102</v>
      </c>
      <c r="AB128" s="44" t="s">
        <v>102</v>
      </c>
      <c r="AC128" s="44"/>
      <c r="AD128" s="44"/>
      <c r="AE128" s="44"/>
      <c r="AF128" s="44" t="s">
        <v>102</v>
      </c>
      <c r="AG128" s="44"/>
      <c r="AH128" s="44"/>
      <c r="AI128" s="44"/>
      <c r="AJ128" s="44"/>
      <c r="AK128" s="114" t="s">
        <v>102</v>
      </c>
      <c r="AL128" s="44"/>
      <c r="AM128" s="44"/>
      <c r="AN128" s="44"/>
      <c r="AO128" s="54"/>
      <c r="AP128" s="44"/>
      <c r="AQ128" s="44"/>
      <c r="AR128" s="44"/>
      <c r="AS128" s="44"/>
      <c r="AT128" s="44"/>
      <c r="AU128" s="44"/>
      <c r="AV128" s="44"/>
      <c r="AW128" s="44"/>
      <c r="AX128" s="44"/>
      <c r="AY128" s="44"/>
      <c r="AZ128" s="114"/>
      <c r="BA128" s="44"/>
      <c r="BB128" s="44"/>
      <c r="BC128" s="44"/>
      <c r="BD128" s="115" t="s">
        <v>233</v>
      </c>
    </row>
    <row r="129" spans="1:56" ht="201.6" x14ac:dyDescent="0.3">
      <c r="A129" s="45"/>
      <c r="B129" s="46">
        <v>122</v>
      </c>
      <c r="C129" s="47" t="s">
        <v>702</v>
      </c>
      <c r="D129" s="50" t="s">
        <v>234</v>
      </c>
      <c r="E129" s="50" t="s">
        <v>876</v>
      </c>
      <c r="F129" s="47" t="s">
        <v>413</v>
      </c>
      <c r="G129" s="50" t="s">
        <v>109</v>
      </c>
      <c r="H129" s="112" t="s">
        <v>101</v>
      </c>
      <c r="I129" s="50" t="s">
        <v>213</v>
      </c>
      <c r="J129" s="116" t="s">
        <v>9</v>
      </c>
      <c r="K129" s="50" t="s">
        <v>54</v>
      </c>
      <c r="L129" s="50" t="s">
        <v>29</v>
      </c>
      <c r="M129" s="112" t="s">
        <v>41</v>
      </c>
      <c r="N129" s="112" t="s">
        <v>2</v>
      </c>
      <c r="O129" s="113">
        <v>3</v>
      </c>
      <c r="P129" s="50" t="s">
        <v>9</v>
      </c>
      <c r="Q129" s="50" t="s">
        <v>9</v>
      </c>
      <c r="R129" s="44" t="s">
        <v>102</v>
      </c>
      <c r="S129" s="44" t="s">
        <v>102</v>
      </c>
      <c r="T129" s="44"/>
      <c r="U129" s="44"/>
      <c r="V129" s="44"/>
      <c r="W129" s="44"/>
      <c r="X129" s="44" t="s">
        <v>102</v>
      </c>
      <c r="Y129" s="44"/>
      <c r="Z129" s="54"/>
      <c r="AA129" s="44" t="s">
        <v>102</v>
      </c>
      <c r="AB129" s="44" t="s">
        <v>102</v>
      </c>
      <c r="AC129" s="44"/>
      <c r="AD129" s="44"/>
      <c r="AE129" s="44" t="s">
        <v>102</v>
      </c>
      <c r="AF129" s="44" t="s">
        <v>102</v>
      </c>
      <c r="AG129" s="44" t="s">
        <v>102</v>
      </c>
      <c r="AH129" s="44"/>
      <c r="AI129" s="44"/>
      <c r="AJ129" s="44" t="s">
        <v>102</v>
      </c>
      <c r="AK129" s="44" t="s">
        <v>102</v>
      </c>
      <c r="AL129" s="44"/>
      <c r="AM129" s="44"/>
      <c r="AN129" s="44"/>
      <c r="AO129" s="54"/>
      <c r="AP129" s="44"/>
      <c r="AQ129" s="44"/>
      <c r="AR129" s="44"/>
      <c r="AS129" s="44"/>
      <c r="AT129" s="44"/>
      <c r="AU129" s="44"/>
      <c r="AV129" s="44"/>
      <c r="AW129" s="44"/>
      <c r="AX129" s="44"/>
      <c r="AY129" s="44"/>
      <c r="AZ129" s="44"/>
      <c r="BA129" s="44"/>
      <c r="BB129" s="44"/>
      <c r="BC129" s="44"/>
      <c r="BD129" s="115" t="s">
        <v>235</v>
      </c>
    </row>
    <row r="130" spans="1:56" ht="374.4" x14ac:dyDescent="0.3">
      <c r="A130" s="45"/>
      <c r="B130" s="46">
        <v>123</v>
      </c>
      <c r="C130" s="47" t="s">
        <v>432</v>
      </c>
      <c r="D130" s="47" t="s">
        <v>433</v>
      </c>
      <c r="E130" s="47" t="s">
        <v>877</v>
      </c>
      <c r="F130" s="47" t="s">
        <v>413</v>
      </c>
      <c r="G130" s="47" t="s">
        <v>109</v>
      </c>
      <c r="H130" s="48" t="s">
        <v>191</v>
      </c>
      <c r="I130" s="47" t="s">
        <v>192</v>
      </c>
      <c r="J130" s="51" t="s">
        <v>9</v>
      </c>
      <c r="K130" s="47" t="s">
        <v>54</v>
      </c>
      <c r="L130" s="47" t="s">
        <v>29</v>
      </c>
      <c r="M130" s="48" t="s">
        <v>51</v>
      </c>
      <c r="N130" s="48" t="s">
        <v>2</v>
      </c>
      <c r="O130" s="46">
        <v>3</v>
      </c>
      <c r="P130" s="52" t="s">
        <v>435</v>
      </c>
      <c r="Q130" s="52" t="s">
        <v>197</v>
      </c>
      <c r="R130" s="44" t="s">
        <v>102</v>
      </c>
      <c r="S130" s="44" t="s">
        <v>102</v>
      </c>
      <c r="T130" s="44" t="s">
        <v>102</v>
      </c>
      <c r="U130" s="44" t="s">
        <v>102</v>
      </c>
      <c r="V130" s="44"/>
      <c r="W130" s="44"/>
      <c r="X130" s="44"/>
      <c r="Y130" s="44"/>
      <c r="Z130" s="54"/>
      <c r="AA130" s="44" t="s">
        <v>102</v>
      </c>
      <c r="AB130" s="44"/>
      <c r="AC130" s="44"/>
      <c r="AD130" s="44" t="s">
        <v>102</v>
      </c>
      <c r="AE130" s="44" t="s">
        <v>102</v>
      </c>
      <c r="AF130" s="44" t="s">
        <v>102</v>
      </c>
      <c r="AG130" s="44"/>
      <c r="AH130" s="44"/>
      <c r="AI130" s="44"/>
      <c r="AJ130" s="44" t="s">
        <v>102</v>
      </c>
      <c r="AK130" s="44" t="s">
        <v>102</v>
      </c>
      <c r="AL130" s="44" t="s">
        <v>102</v>
      </c>
      <c r="AM130" s="44"/>
      <c r="AN130" s="44"/>
      <c r="AO130" s="54"/>
      <c r="AP130" s="44"/>
      <c r="AQ130" s="44"/>
      <c r="AR130" s="44"/>
      <c r="AS130" s="56">
        <v>0.25</v>
      </c>
      <c r="AT130" s="44"/>
      <c r="AU130" s="44"/>
      <c r="AV130" s="44"/>
      <c r="AW130" s="44"/>
      <c r="AX130" s="44"/>
      <c r="AY130" s="44"/>
      <c r="AZ130" s="44"/>
      <c r="BA130" s="44"/>
      <c r="BB130" s="44"/>
      <c r="BC130" s="44"/>
      <c r="BD130" s="9" t="s">
        <v>434</v>
      </c>
    </row>
    <row r="131" spans="1:56" ht="216" x14ac:dyDescent="0.3">
      <c r="A131" s="45"/>
      <c r="B131" s="46">
        <v>124</v>
      </c>
      <c r="C131" s="47" t="s">
        <v>461</v>
      </c>
      <c r="D131" s="47" t="s">
        <v>124</v>
      </c>
      <c r="E131" s="47" t="s">
        <v>878</v>
      </c>
      <c r="F131" s="47" t="s">
        <v>413</v>
      </c>
      <c r="G131" s="47" t="s">
        <v>574</v>
      </c>
      <c r="H131" s="48" t="s">
        <v>191</v>
      </c>
      <c r="I131" s="47" t="s">
        <v>192</v>
      </c>
      <c r="J131" s="51" t="s">
        <v>9</v>
      </c>
      <c r="K131" s="47" t="s">
        <v>54</v>
      </c>
      <c r="L131" s="47" t="s">
        <v>29</v>
      </c>
      <c r="M131" s="48" t="s">
        <v>35</v>
      </c>
      <c r="N131" s="48" t="s">
        <v>1</v>
      </c>
      <c r="O131" s="46">
        <v>2</v>
      </c>
      <c r="P131" s="47" t="s">
        <v>9</v>
      </c>
      <c r="Q131" s="50" t="s">
        <v>9</v>
      </c>
      <c r="R131" s="44" t="s">
        <v>102</v>
      </c>
      <c r="S131" s="44" t="s">
        <v>102</v>
      </c>
      <c r="T131" s="44"/>
      <c r="U131" s="44"/>
      <c r="V131" s="44" t="s">
        <v>102</v>
      </c>
      <c r="W131" s="44"/>
      <c r="X131" s="44" t="s">
        <v>102</v>
      </c>
      <c r="Y131" s="44"/>
      <c r="Z131" s="54"/>
      <c r="AA131" s="44" t="s">
        <v>102</v>
      </c>
      <c r="AB131" s="44" t="s">
        <v>102</v>
      </c>
      <c r="AC131" s="44"/>
      <c r="AD131" s="44" t="s">
        <v>102</v>
      </c>
      <c r="AE131" s="44"/>
      <c r="AF131" s="44" t="s">
        <v>102</v>
      </c>
      <c r="AG131" s="44"/>
      <c r="AH131" s="44"/>
      <c r="AI131" s="44"/>
      <c r="AJ131" s="44"/>
      <c r="AK131" s="44"/>
      <c r="AL131" s="44"/>
      <c r="AM131" s="44"/>
      <c r="AN131" s="44" t="s">
        <v>102</v>
      </c>
      <c r="AO131" s="54"/>
      <c r="AP131" s="44"/>
      <c r="AQ131" s="44"/>
      <c r="AR131" s="44"/>
      <c r="AS131" s="44"/>
      <c r="AT131" s="44"/>
      <c r="AU131" s="44"/>
      <c r="AV131" s="44"/>
      <c r="AW131" s="44"/>
      <c r="AX131" s="44"/>
      <c r="AY131" s="44"/>
      <c r="AZ131" s="44"/>
      <c r="BA131" s="44"/>
      <c r="BB131" s="44"/>
      <c r="BC131" s="44"/>
      <c r="BD131" s="115" t="s">
        <v>236</v>
      </c>
    </row>
    <row r="132" spans="1:56" ht="244.8" x14ac:dyDescent="0.3">
      <c r="A132" s="45"/>
      <c r="B132" s="46">
        <v>125</v>
      </c>
      <c r="C132" s="47" t="s">
        <v>623</v>
      </c>
      <c r="D132" s="47" t="s">
        <v>124</v>
      </c>
      <c r="E132" s="47" t="s">
        <v>880</v>
      </c>
      <c r="F132" s="47" t="s">
        <v>413</v>
      </c>
      <c r="G132" s="47" t="s">
        <v>528</v>
      </c>
      <c r="H132" s="48" t="s">
        <v>191</v>
      </c>
      <c r="I132" s="47" t="s">
        <v>192</v>
      </c>
      <c r="J132" s="51" t="s">
        <v>9</v>
      </c>
      <c r="K132" s="47" t="s">
        <v>54</v>
      </c>
      <c r="L132" s="47" t="s">
        <v>29</v>
      </c>
      <c r="M132" s="48" t="s">
        <v>237</v>
      </c>
      <c r="N132" s="48" t="s">
        <v>1</v>
      </c>
      <c r="O132" s="46">
        <v>2</v>
      </c>
      <c r="P132" s="52" t="s">
        <v>460</v>
      </c>
      <c r="Q132" s="52" t="s">
        <v>101</v>
      </c>
      <c r="R132" s="44" t="s">
        <v>102</v>
      </c>
      <c r="S132" s="44" t="s">
        <v>102</v>
      </c>
      <c r="T132" s="44"/>
      <c r="U132" s="44" t="s">
        <v>102</v>
      </c>
      <c r="V132" s="44"/>
      <c r="W132" s="44"/>
      <c r="X132" s="44" t="s">
        <v>102</v>
      </c>
      <c r="Y132" s="44"/>
      <c r="Z132" s="54"/>
      <c r="AA132" s="44"/>
      <c r="AB132" s="44" t="s">
        <v>102</v>
      </c>
      <c r="AC132" s="44" t="s">
        <v>102</v>
      </c>
      <c r="AD132" s="44"/>
      <c r="AE132" s="44" t="s">
        <v>102</v>
      </c>
      <c r="AF132" s="44" t="s">
        <v>102</v>
      </c>
      <c r="AG132" s="44"/>
      <c r="AH132" s="44"/>
      <c r="AI132" s="44" t="s">
        <v>102</v>
      </c>
      <c r="AJ132" s="44"/>
      <c r="AK132" s="44"/>
      <c r="AL132" s="44"/>
      <c r="AM132" s="44"/>
      <c r="AN132" s="44"/>
      <c r="AO132" s="54"/>
      <c r="AP132" s="44"/>
      <c r="AQ132" s="44"/>
      <c r="AR132" s="44"/>
      <c r="AS132" s="56">
        <v>0.2</v>
      </c>
      <c r="AT132" s="44"/>
      <c r="AU132" s="44"/>
      <c r="AV132" s="56">
        <v>0.15</v>
      </c>
      <c r="AW132" s="44"/>
      <c r="AX132" s="44"/>
      <c r="AY132" s="44"/>
      <c r="AZ132" s="44"/>
      <c r="BA132" s="44"/>
      <c r="BB132" s="44"/>
      <c r="BC132" s="44"/>
      <c r="BD132" s="115" t="s">
        <v>238</v>
      </c>
    </row>
    <row r="133" spans="1:56" ht="273.60000000000002" x14ac:dyDescent="0.3">
      <c r="A133" s="45"/>
      <c r="B133" s="46">
        <v>126</v>
      </c>
      <c r="C133" s="47" t="s">
        <v>459</v>
      </c>
      <c r="D133" s="47" t="s">
        <v>239</v>
      </c>
      <c r="E133" s="47" t="s">
        <v>881</v>
      </c>
      <c r="F133" s="47" t="s">
        <v>413</v>
      </c>
      <c r="G133" s="47" t="s">
        <v>528</v>
      </c>
      <c r="H133" s="48" t="s">
        <v>101</v>
      </c>
      <c r="I133" s="47" t="s">
        <v>213</v>
      </c>
      <c r="J133" s="51" t="s">
        <v>9</v>
      </c>
      <c r="K133" s="47" t="s">
        <v>54</v>
      </c>
      <c r="L133" s="47" t="s">
        <v>29</v>
      </c>
      <c r="M133" s="48" t="s">
        <v>51</v>
      </c>
      <c r="N133" s="48" t="s">
        <v>2</v>
      </c>
      <c r="O133" s="46">
        <v>3</v>
      </c>
      <c r="P133" s="47" t="s">
        <v>9</v>
      </c>
      <c r="Q133" s="50" t="s">
        <v>9</v>
      </c>
      <c r="R133" s="44" t="s">
        <v>102</v>
      </c>
      <c r="S133" s="44"/>
      <c r="T133" s="44"/>
      <c r="U133" s="44" t="s">
        <v>102</v>
      </c>
      <c r="V133" s="44"/>
      <c r="W133" s="44"/>
      <c r="X133" s="44" t="s">
        <v>102</v>
      </c>
      <c r="Y133" s="44"/>
      <c r="Z133" s="54"/>
      <c r="AA133" s="44" t="s">
        <v>102</v>
      </c>
      <c r="AB133" s="44" t="s">
        <v>102</v>
      </c>
      <c r="AC133" s="44"/>
      <c r="AD133" s="44" t="s">
        <v>102</v>
      </c>
      <c r="AE133" s="44" t="s">
        <v>102</v>
      </c>
      <c r="AF133" s="44"/>
      <c r="AG133" s="44"/>
      <c r="AH133" s="44"/>
      <c r="AI133" s="44"/>
      <c r="AJ133" s="44"/>
      <c r="AK133" s="44" t="s">
        <v>102</v>
      </c>
      <c r="AL133" s="44"/>
      <c r="AM133" s="44"/>
      <c r="AN133" s="44"/>
      <c r="AO133" s="54"/>
      <c r="AP133" s="44"/>
      <c r="AQ133" s="44"/>
      <c r="AR133" s="44"/>
      <c r="AS133" s="44"/>
      <c r="AT133" s="44"/>
      <c r="AU133" s="44"/>
      <c r="AV133" s="44"/>
      <c r="AW133" s="44"/>
      <c r="AX133" s="44"/>
      <c r="AY133" s="44"/>
      <c r="AZ133" s="44"/>
      <c r="BA133" s="44"/>
      <c r="BB133" s="44"/>
      <c r="BC133" s="44"/>
      <c r="BD133" s="115" t="s">
        <v>240</v>
      </c>
    </row>
    <row r="134" spans="1:56" ht="216" x14ac:dyDescent="0.3">
      <c r="A134" s="45"/>
      <c r="B134" s="46">
        <v>127</v>
      </c>
      <c r="C134" s="47" t="s">
        <v>564</v>
      </c>
      <c r="D134" s="50" t="s">
        <v>565</v>
      </c>
      <c r="E134" s="50" t="s">
        <v>882</v>
      </c>
      <c r="F134" s="50" t="s">
        <v>796</v>
      </c>
      <c r="G134" s="50" t="s">
        <v>528</v>
      </c>
      <c r="H134" s="112" t="s">
        <v>101</v>
      </c>
      <c r="I134" s="50" t="s">
        <v>105</v>
      </c>
      <c r="J134" s="116">
        <v>1156</v>
      </c>
      <c r="K134" s="50" t="s">
        <v>62</v>
      </c>
      <c r="L134" s="50" t="s">
        <v>31</v>
      </c>
      <c r="M134" s="112" t="s">
        <v>51</v>
      </c>
      <c r="N134" s="112" t="s">
        <v>2</v>
      </c>
      <c r="O134" s="113">
        <v>3</v>
      </c>
      <c r="P134" s="50" t="s">
        <v>9</v>
      </c>
      <c r="Q134" s="50" t="s">
        <v>9</v>
      </c>
      <c r="R134" s="44" t="s">
        <v>102</v>
      </c>
      <c r="S134" s="44"/>
      <c r="T134" s="114" t="s">
        <v>102</v>
      </c>
      <c r="U134" s="44" t="s">
        <v>102</v>
      </c>
      <c r="V134" s="44"/>
      <c r="W134" s="44"/>
      <c r="X134" s="44"/>
      <c r="Y134" s="44"/>
      <c r="Z134" s="54"/>
      <c r="AA134" s="44" t="s">
        <v>102</v>
      </c>
      <c r="AB134" s="44" t="s">
        <v>102</v>
      </c>
      <c r="AC134" s="44"/>
      <c r="AD134" s="44" t="s">
        <v>102</v>
      </c>
      <c r="AE134" s="44" t="s">
        <v>102</v>
      </c>
      <c r="AF134" s="44"/>
      <c r="AG134" s="44" t="s">
        <v>102</v>
      </c>
      <c r="AH134" s="44"/>
      <c r="AI134" s="44" t="s">
        <v>102</v>
      </c>
      <c r="AJ134" s="44" t="s">
        <v>102</v>
      </c>
      <c r="AK134" s="114" t="s">
        <v>102</v>
      </c>
      <c r="AL134" s="44" t="s">
        <v>102</v>
      </c>
      <c r="AM134" s="44"/>
      <c r="AN134" s="44"/>
      <c r="AO134" s="54"/>
      <c r="AP134" s="44"/>
      <c r="AQ134" s="44"/>
      <c r="AR134" s="44"/>
      <c r="AS134" s="44"/>
      <c r="AT134" s="44"/>
      <c r="AU134" s="44"/>
      <c r="AV134" s="44"/>
      <c r="AW134" s="44"/>
      <c r="AX134" s="44"/>
      <c r="AY134" s="44"/>
      <c r="AZ134" s="114"/>
      <c r="BA134" s="44"/>
      <c r="BB134" s="44"/>
      <c r="BC134" s="44"/>
      <c r="BD134" s="115" t="s">
        <v>779</v>
      </c>
    </row>
    <row r="135" spans="1:56" ht="288" x14ac:dyDescent="0.3">
      <c r="A135" s="45"/>
      <c r="B135" s="46">
        <v>128</v>
      </c>
      <c r="C135" s="47" t="s">
        <v>634</v>
      </c>
      <c r="D135" s="50" t="s">
        <v>635</v>
      </c>
      <c r="E135" s="50" t="s">
        <v>752</v>
      </c>
      <c r="F135" s="50" t="s">
        <v>429</v>
      </c>
      <c r="G135" s="50" t="s">
        <v>528</v>
      </c>
      <c r="H135" s="112" t="s">
        <v>101</v>
      </c>
      <c r="I135" s="50" t="s">
        <v>213</v>
      </c>
      <c r="J135" s="116" t="s">
        <v>9</v>
      </c>
      <c r="K135" s="50" t="s">
        <v>62</v>
      </c>
      <c r="L135" s="50" t="s">
        <v>31</v>
      </c>
      <c r="M135" s="112" t="s">
        <v>49</v>
      </c>
      <c r="N135" s="112" t="s">
        <v>2</v>
      </c>
      <c r="O135" s="113">
        <v>3</v>
      </c>
      <c r="P135" s="141" t="s">
        <v>430</v>
      </c>
      <c r="Q135" s="141" t="s">
        <v>101</v>
      </c>
      <c r="R135" s="44" t="s">
        <v>102</v>
      </c>
      <c r="S135" s="44" t="s">
        <v>102</v>
      </c>
      <c r="T135" s="114" t="s">
        <v>102</v>
      </c>
      <c r="U135" s="44" t="s">
        <v>102</v>
      </c>
      <c r="V135" s="44"/>
      <c r="W135" s="44"/>
      <c r="X135" s="44"/>
      <c r="Y135" s="44"/>
      <c r="Z135" s="54"/>
      <c r="AA135" s="44" t="s">
        <v>102</v>
      </c>
      <c r="AB135" s="44" t="s">
        <v>102</v>
      </c>
      <c r="AC135" s="44"/>
      <c r="AD135" s="44"/>
      <c r="AE135" s="44" t="s">
        <v>102</v>
      </c>
      <c r="AF135" s="44"/>
      <c r="AG135" s="44" t="s">
        <v>102</v>
      </c>
      <c r="AH135" s="44"/>
      <c r="AI135" s="44" t="s">
        <v>102</v>
      </c>
      <c r="AJ135" s="44"/>
      <c r="AK135" s="114" t="s">
        <v>102</v>
      </c>
      <c r="AL135" s="44" t="s">
        <v>102</v>
      </c>
      <c r="AM135" s="44" t="s">
        <v>102</v>
      </c>
      <c r="AN135" s="44" t="s">
        <v>102</v>
      </c>
      <c r="AO135" s="54"/>
      <c r="AP135" s="44"/>
      <c r="AQ135" s="44"/>
      <c r="AR135" s="56">
        <v>0.1</v>
      </c>
      <c r="AS135" s="44"/>
      <c r="AT135" s="44"/>
      <c r="AU135" s="44"/>
      <c r="AV135" s="44"/>
      <c r="AW135" s="44"/>
      <c r="AX135" s="44"/>
      <c r="AY135" s="44"/>
      <c r="AZ135" s="114"/>
      <c r="BA135" s="44"/>
      <c r="BB135" s="44"/>
      <c r="BC135" s="44"/>
      <c r="BD135" s="115" t="s">
        <v>778</v>
      </c>
    </row>
    <row r="136" spans="1:56" ht="288" x14ac:dyDescent="0.3">
      <c r="A136" s="45"/>
      <c r="B136" s="46">
        <v>129</v>
      </c>
      <c r="C136" s="47" t="s">
        <v>902</v>
      </c>
      <c r="D136" s="50" t="s">
        <v>9</v>
      </c>
      <c r="E136" s="50" t="s">
        <v>753</v>
      </c>
      <c r="F136" s="50" t="s">
        <v>109</v>
      </c>
      <c r="G136" s="50" t="s">
        <v>109</v>
      </c>
      <c r="H136" s="112" t="s">
        <v>197</v>
      </c>
      <c r="I136" s="50" t="s">
        <v>306</v>
      </c>
      <c r="J136" s="51">
        <v>643</v>
      </c>
      <c r="K136" s="50" t="s">
        <v>60</v>
      </c>
      <c r="L136" s="50" t="s">
        <v>31</v>
      </c>
      <c r="M136" s="112" t="s">
        <v>51</v>
      </c>
      <c r="N136" s="112" t="s">
        <v>2</v>
      </c>
      <c r="O136" s="113">
        <v>1</v>
      </c>
      <c r="P136" s="50" t="s">
        <v>9</v>
      </c>
      <c r="Q136" s="50" t="s">
        <v>9</v>
      </c>
      <c r="R136" s="44" t="s">
        <v>102</v>
      </c>
      <c r="S136" s="44" t="s">
        <v>102</v>
      </c>
      <c r="T136" s="44"/>
      <c r="U136" s="44" t="s">
        <v>102</v>
      </c>
      <c r="V136" s="44"/>
      <c r="W136" s="44"/>
      <c r="X136" s="44" t="s">
        <v>102</v>
      </c>
      <c r="Y136" s="44"/>
      <c r="Z136" s="54"/>
      <c r="AA136" s="44" t="s">
        <v>102</v>
      </c>
      <c r="AB136" s="44" t="s">
        <v>102</v>
      </c>
      <c r="AC136" s="44"/>
      <c r="AD136" s="44" t="s">
        <v>102</v>
      </c>
      <c r="AE136" s="44"/>
      <c r="AF136" s="44" t="s">
        <v>102</v>
      </c>
      <c r="AG136" s="44"/>
      <c r="AH136" s="44" t="s">
        <v>102</v>
      </c>
      <c r="AI136" s="44"/>
      <c r="AJ136" s="44"/>
      <c r="AK136" s="44" t="s">
        <v>102</v>
      </c>
      <c r="AL136" s="44" t="s">
        <v>102</v>
      </c>
      <c r="AM136" s="44"/>
      <c r="AN136" s="44" t="s">
        <v>102</v>
      </c>
      <c r="AO136" s="54"/>
      <c r="AP136" s="44"/>
      <c r="AQ136" s="44"/>
      <c r="AR136" s="44"/>
      <c r="AS136" s="44"/>
      <c r="AT136" s="44"/>
      <c r="AU136" s="44"/>
      <c r="AV136" s="44"/>
      <c r="AW136" s="44"/>
      <c r="AX136" s="44"/>
      <c r="AY136" s="44"/>
      <c r="AZ136" s="44"/>
      <c r="BA136" s="44"/>
      <c r="BB136" s="44"/>
      <c r="BC136" s="44"/>
      <c r="BD136" s="115" t="s">
        <v>643</v>
      </c>
    </row>
    <row r="137" spans="1:56" ht="81.75" customHeight="1" x14ac:dyDescent="0.3">
      <c r="A137" s="45"/>
      <c r="B137" s="46">
        <v>130</v>
      </c>
      <c r="C137" s="47" t="s">
        <v>637</v>
      </c>
      <c r="D137" s="50" t="s">
        <v>428</v>
      </c>
      <c r="E137" s="50" t="s">
        <v>636</v>
      </c>
      <c r="F137" s="50" t="s">
        <v>109</v>
      </c>
      <c r="G137" s="50" t="s">
        <v>109</v>
      </c>
      <c r="H137" s="112" t="s">
        <v>197</v>
      </c>
      <c r="I137" s="50" t="s">
        <v>198</v>
      </c>
      <c r="J137" s="116" t="s">
        <v>9</v>
      </c>
      <c r="K137" s="50" t="s">
        <v>60</v>
      </c>
      <c r="L137" s="50" t="s">
        <v>31</v>
      </c>
      <c r="M137" s="112" t="s">
        <v>57</v>
      </c>
      <c r="N137" s="112" t="s">
        <v>4</v>
      </c>
      <c r="O137" s="113">
        <v>2</v>
      </c>
      <c r="P137" s="50" t="s">
        <v>9</v>
      </c>
      <c r="Q137" s="50" t="s">
        <v>9</v>
      </c>
      <c r="R137" s="44"/>
      <c r="S137" s="44"/>
      <c r="T137" s="44" t="s">
        <v>102</v>
      </c>
      <c r="U137" s="44" t="s">
        <v>102</v>
      </c>
      <c r="V137" s="44" t="s">
        <v>102</v>
      </c>
      <c r="W137" s="44"/>
      <c r="X137" s="44" t="s">
        <v>102</v>
      </c>
      <c r="Y137" s="44"/>
      <c r="Z137" s="54"/>
      <c r="AA137" s="44"/>
      <c r="AB137" s="44" t="s">
        <v>102</v>
      </c>
      <c r="AC137" s="44"/>
      <c r="AD137" s="44"/>
      <c r="AE137" s="44" t="s">
        <v>102</v>
      </c>
      <c r="AF137" s="44"/>
      <c r="AG137" s="44"/>
      <c r="AH137" s="44"/>
      <c r="AI137" s="44" t="s">
        <v>102</v>
      </c>
      <c r="AJ137" s="44"/>
      <c r="AK137" s="44"/>
      <c r="AL137" s="44"/>
      <c r="AM137" s="44"/>
      <c r="AN137" s="44"/>
      <c r="AO137" s="54"/>
      <c r="AP137" s="44"/>
      <c r="AQ137" s="44"/>
      <c r="AR137" s="44"/>
      <c r="AS137" s="44"/>
      <c r="AT137" s="44"/>
      <c r="AU137" s="44"/>
      <c r="AV137" s="44"/>
      <c r="AW137" s="44"/>
      <c r="AX137" s="44"/>
      <c r="AY137" s="44"/>
      <c r="AZ137" s="44"/>
      <c r="BA137" s="44"/>
      <c r="BB137" s="44"/>
      <c r="BC137" s="44"/>
      <c r="BD137" s="115" t="s">
        <v>759</v>
      </c>
    </row>
    <row r="138" spans="1:56" ht="72" x14ac:dyDescent="0.3">
      <c r="A138" s="45"/>
      <c r="B138" s="46">
        <v>131</v>
      </c>
      <c r="C138" s="47" t="s">
        <v>426</v>
      </c>
      <c r="D138" s="50" t="s">
        <v>142</v>
      </c>
      <c r="E138" s="50" t="s">
        <v>425</v>
      </c>
      <c r="F138" s="50" t="s">
        <v>109</v>
      </c>
      <c r="G138" s="50" t="s">
        <v>109</v>
      </c>
      <c r="H138" s="112" t="s">
        <v>197</v>
      </c>
      <c r="I138" s="50" t="s">
        <v>198</v>
      </c>
      <c r="J138" s="116" t="s">
        <v>9</v>
      </c>
      <c r="K138" s="50" t="s">
        <v>825</v>
      </c>
      <c r="L138" s="50" t="s">
        <v>31</v>
      </c>
      <c r="M138" s="112" t="s">
        <v>51</v>
      </c>
      <c r="N138" s="112" t="s">
        <v>2</v>
      </c>
      <c r="O138" s="113">
        <v>2</v>
      </c>
      <c r="P138" s="141" t="s">
        <v>427</v>
      </c>
      <c r="Q138" s="141" t="s">
        <v>197</v>
      </c>
      <c r="R138" s="44" t="s">
        <v>102</v>
      </c>
      <c r="S138" s="44" t="s">
        <v>102</v>
      </c>
      <c r="T138" s="44"/>
      <c r="U138" s="44" t="s">
        <v>102</v>
      </c>
      <c r="V138" s="44"/>
      <c r="W138" s="44"/>
      <c r="X138" s="44"/>
      <c r="Y138" s="44" t="s">
        <v>102</v>
      </c>
      <c r="Z138" s="54"/>
      <c r="AA138" s="44" t="s">
        <v>102</v>
      </c>
      <c r="AB138" s="44" t="s">
        <v>102</v>
      </c>
      <c r="AC138" s="44"/>
      <c r="AD138" s="44" t="s">
        <v>102</v>
      </c>
      <c r="AE138" s="44" t="s">
        <v>102</v>
      </c>
      <c r="AF138" s="44"/>
      <c r="AG138" s="44"/>
      <c r="AH138" s="44"/>
      <c r="AI138" s="44"/>
      <c r="AJ138" s="44" t="s">
        <v>102</v>
      </c>
      <c r="AK138" s="44"/>
      <c r="AL138" s="44" t="s">
        <v>102</v>
      </c>
      <c r="AM138" s="44"/>
      <c r="AN138" s="44"/>
      <c r="AO138" s="54"/>
      <c r="AP138" s="44"/>
      <c r="AQ138" s="44"/>
      <c r="AR138" s="44"/>
      <c r="AS138" s="44"/>
      <c r="AT138" s="44"/>
      <c r="AU138" s="44"/>
      <c r="AV138" s="44"/>
      <c r="AW138" s="44"/>
      <c r="AX138" s="44"/>
      <c r="AY138" s="44"/>
      <c r="AZ138" s="44"/>
      <c r="BA138" s="44"/>
      <c r="BB138" s="44"/>
      <c r="BC138" s="44"/>
      <c r="BD138" s="115" t="s">
        <v>754</v>
      </c>
    </row>
    <row r="139" spans="1:56" ht="144" x14ac:dyDescent="0.3">
      <c r="A139" s="45"/>
      <c r="B139" s="46">
        <v>132</v>
      </c>
      <c r="C139" s="47" t="s">
        <v>903</v>
      </c>
      <c r="D139" s="50" t="s">
        <v>423</v>
      </c>
      <c r="E139" s="50" t="s">
        <v>424</v>
      </c>
      <c r="F139" s="50" t="s">
        <v>109</v>
      </c>
      <c r="G139" s="50" t="s">
        <v>109</v>
      </c>
      <c r="H139" s="112" t="s">
        <v>191</v>
      </c>
      <c r="I139" s="50" t="s">
        <v>192</v>
      </c>
      <c r="J139" s="116" t="s">
        <v>9</v>
      </c>
      <c r="K139" s="50" t="s">
        <v>60</v>
      </c>
      <c r="L139" s="50" t="s">
        <v>31</v>
      </c>
      <c r="M139" s="112" t="s">
        <v>43</v>
      </c>
      <c r="N139" s="112" t="s">
        <v>2</v>
      </c>
      <c r="O139" s="113">
        <v>2</v>
      </c>
      <c r="P139" s="50" t="s">
        <v>9</v>
      </c>
      <c r="Q139" s="50" t="s">
        <v>9</v>
      </c>
      <c r="R139" s="44" t="s">
        <v>102</v>
      </c>
      <c r="S139" s="44"/>
      <c r="T139" s="44"/>
      <c r="U139" s="44" t="s">
        <v>102</v>
      </c>
      <c r="V139" s="44" t="s">
        <v>102</v>
      </c>
      <c r="W139" s="44"/>
      <c r="X139" s="44"/>
      <c r="Y139" s="44"/>
      <c r="Z139" s="54"/>
      <c r="AA139" s="44"/>
      <c r="AB139" s="44"/>
      <c r="AC139" s="44"/>
      <c r="AD139" s="44" t="s">
        <v>102</v>
      </c>
      <c r="AE139" s="44" t="s">
        <v>102</v>
      </c>
      <c r="AF139" s="44"/>
      <c r="AG139" s="44"/>
      <c r="AH139" s="44"/>
      <c r="AI139" s="44" t="s">
        <v>102</v>
      </c>
      <c r="AJ139" s="44"/>
      <c r="AK139" s="44" t="s">
        <v>102</v>
      </c>
      <c r="AL139" s="44"/>
      <c r="AM139" s="44"/>
      <c r="AN139" s="44"/>
      <c r="AO139" s="54"/>
      <c r="AP139" s="44"/>
      <c r="AQ139" s="44"/>
      <c r="AR139" s="44"/>
      <c r="AS139" s="44"/>
      <c r="AT139" s="44"/>
      <c r="AU139" s="44"/>
      <c r="AV139" s="44"/>
      <c r="AW139" s="44"/>
      <c r="AX139" s="44"/>
      <c r="AY139" s="44"/>
      <c r="AZ139" s="44"/>
      <c r="BA139" s="44"/>
      <c r="BB139" s="44"/>
      <c r="BC139" s="44"/>
      <c r="BD139" s="115" t="s">
        <v>755</v>
      </c>
    </row>
    <row r="140" spans="1:56" ht="57.6" x14ac:dyDescent="0.3">
      <c r="A140" s="45"/>
      <c r="B140" s="46">
        <v>133</v>
      </c>
      <c r="C140" s="47" t="s">
        <v>510</v>
      </c>
      <c r="D140" s="50" t="s">
        <v>241</v>
      </c>
      <c r="E140" s="50" t="s">
        <v>513</v>
      </c>
      <c r="F140" s="50" t="s">
        <v>109</v>
      </c>
      <c r="G140" s="50" t="s">
        <v>109</v>
      </c>
      <c r="H140" s="112" t="s">
        <v>101</v>
      </c>
      <c r="I140" s="50" t="s">
        <v>198</v>
      </c>
      <c r="J140" s="116" t="s">
        <v>9</v>
      </c>
      <c r="K140" s="50" t="s">
        <v>825</v>
      </c>
      <c r="L140" s="50" t="s">
        <v>31</v>
      </c>
      <c r="M140" s="112" t="s">
        <v>51</v>
      </c>
      <c r="N140" s="112" t="s">
        <v>2</v>
      </c>
      <c r="O140" s="113">
        <v>2</v>
      </c>
      <c r="P140" s="50" t="s">
        <v>9</v>
      </c>
      <c r="Q140" s="50" t="s">
        <v>9</v>
      </c>
      <c r="R140" s="44" t="s">
        <v>102</v>
      </c>
      <c r="S140" s="44"/>
      <c r="T140" s="44"/>
      <c r="U140" s="44" t="s">
        <v>102</v>
      </c>
      <c r="V140" s="44"/>
      <c r="W140" s="44"/>
      <c r="X140" s="44" t="s">
        <v>102</v>
      </c>
      <c r="Y140" s="44"/>
      <c r="Z140" s="54"/>
      <c r="AA140" s="44" t="s">
        <v>102</v>
      </c>
      <c r="AB140" s="44"/>
      <c r="AC140" s="44"/>
      <c r="AD140" s="44" t="s">
        <v>102</v>
      </c>
      <c r="AE140" s="44"/>
      <c r="AF140" s="44" t="s">
        <v>102</v>
      </c>
      <c r="AG140" s="44"/>
      <c r="AH140" s="44"/>
      <c r="AI140" s="44"/>
      <c r="AJ140" s="44"/>
      <c r="AK140" s="44"/>
      <c r="AL140" s="44" t="s">
        <v>102</v>
      </c>
      <c r="AM140" s="44"/>
      <c r="AN140" s="44"/>
      <c r="AO140" s="54"/>
      <c r="AP140" s="44"/>
      <c r="AQ140" s="44"/>
      <c r="AR140" s="44"/>
      <c r="AS140" s="44"/>
      <c r="AT140" s="44"/>
      <c r="AU140" s="44"/>
      <c r="AV140" s="44"/>
      <c r="AW140" s="44"/>
      <c r="AX140" s="44"/>
      <c r="AY140" s="44"/>
      <c r="AZ140" s="44"/>
      <c r="BA140" s="44"/>
      <c r="BB140" s="44"/>
      <c r="BC140" s="44"/>
      <c r="BD140" s="115" t="s">
        <v>777</v>
      </c>
    </row>
    <row r="141" spans="1:56" ht="302.39999999999998" x14ac:dyDescent="0.3">
      <c r="A141" s="45"/>
      <c r="B141" s="46">
        <v>134</v>
      </c>
      <c r="C141" s="47" t="s">
        <v>512</v>
      </c>
      <c r="D141" s="50" t="s">
        <v>147</v>
      </c>
      <c r="E141" s="50" t="s">
        <v>776</v>
      </c>
      <c r="F141" s="50" t="s">
        <v>429</v>
      </c>
      <c r="G141" s="50" t="s">
        <v>528</v>
      </c>
      <c r="H141" s="112" t="s">
        <v>101</v>
      </c>
      <c r="I141" s="50" t="s">
        <v>306</v>
      </c>
      <c r="J141" s="116" t="s">
        <v>9</v>
      </c>
      <c r="K141" s="50" t="s">
        <v>63</v>
      </c>
      <c r="L141" s="50" t="s">
        <v>31</v>
      </c>
      <c r="M141" s="112" t="s">
        <v>18</v>
      </c>
      <c r="N141" s="112" t="s">
        <v>1</v>
      </c>
      <c r="O141" s="113">
        <v>2</v>
      </c>
      <c r="P141" s="141" t="s">
        <v>511</v>
      </c>
      <c r="Q141" s="141" t="s">
        <v>101</v>
      </c>
      <c r="R141" s="44" t="s">
        <v>102</v>
      </c>
      <c r="S141" s="44"/>
      <c r="T141" s="44"/>
      <c r="U141" s="44"/>
      <c r="V141" s="44" t="s">
        <v>102</v>
      </c>
      <c r="W141" s="44"/>
      <c r="X141" s="44"/>
      <c r="Y141" s="44"/>
      <c r="Z141" s="54"/>
      <c r="AA141" s="44" t="s">
        <v>102</v>
      </c>
      <c r="AB141" s="44" t="s">
        <v>102</v>
      </c>
      <c r="AC141" s="44"/>
      <c r="AD141" s="44"/>
      <c r="AE141" s="44" t="s">
        <v>102</v>
      </c>
      <c r="AF141" s="44" t="s">
        <v>102</v>
      </c>
      <c r="AG141" s="44"/>
      <c r="AH141" s="44"/>
      <c r="AI141" s="44"/>
      <c r="AJ141" s="44"/>
      <c r="AK141" s="44"/>
      <c r="AL141" s="44"/>
      <c r="AM141" s="44"/>
      <c r="AN141" s="44"/>
      <c r="AO141" s="54"/>
      <c r="AP141" s="44"/>
      <c r="AQ141" s="44"/>
      <c r="AR141" s="44"/>
      <c r="AS141" s="44"/>
      <c r="AT141" s="44"/>
      <c r="AU141" s="44"/>
      <c r="AV141" s="44"/>
      <c r="AW141" s="44"/>
      <c r="AX141" s="44"/>
      <c r="AY141" s="44"/>
      <c r="AZ141" s="44"/>
      <c r="BA141" s="44"/>
      <c r="BB141" s="44"/>
      <c r="BC141" s="44"/>
      <c r="BD141" s="115" t="s">
        <v>775</v>
      </c>
    </row>
    <row r="142" spans="1:56" ht="216" x14ac:dyDescent="0.3">
      <c r="A142" s="45"/>
      <c r="B142" s="46">
        <v>135</v>
      </c>
      <c r="C142" s="47" t="s">
        <v>509</v>
      </c>
      <c r="D142" s="50" t="s">
        <v>147</v>
      </c>
      <c r="E142" s="50" t="s">
        <v>883</v>
      </c>
      <c r="F142" s="50" t="s">
        <v>322</v>
      </c>
      <c r="G142" s="50" t="s">
        <v>574</v>
      </c>
      <c r="H142" s="112" t="s">
        <v>101</v>
      </c>
      <c r="I142" s="50" t="s">
        <v>195</v>
      </c>
      <c r="J142" s="51" t="s">
        <v>9</v>
      </c>
      <c r="K142" s="50" t="s">
        <v>63</v>
      </c>
      <c r="L142" s="50" t="s">
        <v>31</v>
      </c>
      <c r="M142" s="112" t="s">
        <v>51</v>
      </c>
      <c r="N142" s="112" t="s">
        <v>2</v>
      </c>
      <c r="O142" s="113">
        <v>3</v>
      </c>
      <c r="P142" s="50" t="s">
        <v>9</v>
      </c>
      <c r="Q142" s="50" t="s">
        <v>9</v>
      </c>
      <c r="R142" s="44" t="s">
        <v>102</v>
      </c>
      <c r="S142" s="44"/>
      <c r="T142" s="44"/>
      <c r="U142" s="44" t="s">
        <v>102</v>
      </c>
      <c r="V142" s="44" t="s">
        <v>102</v>
      </c>
      <c r="W142" s="44"/>
      <c r="X142" s="44" t="s">
        <v>102</v>
      </c>
      <c r="Y142" s="44"/>
      <c r="Z142" s="54"/>
      <c r="AA142" s="44" t="s">
        <v>102</v>
      </c>
      <c r="AB142" s="44" t="s">
        <v>102</v>
      </c>
      <c r="AC142" s="19" t="s">
        <v>102</v>
      </c>
      <c r="AD142" s="44" t="s">
        <v>102</v>
      </c>
      <c r="AE142" s="19" t="s">
        <v>102</v>
      </c>
      <c r="AF142" s="44" t="s">
        <v>102</v>
      </c>
      <c r="AG142" s="44"/>
      <c r="AH142" s="44"/>
      <c r="AI142" s="44" t="s">
        <v>102</v>
      </c>
      <c r="AJ142" s="44"/>
      <c r="AK142" s="44" t="s">
        <v>102</v>
      </c>
      <c r="AL142" s="44"/>
      <c r="AM142" s="44"/>
      <c r="AN142" s="44"/>
      <c r="AO142" s="54"/>
      <c r="AP142" s="44"/>
      <c r="AQ142" s="44"/>
      <c r="AR142" s="44"/>
      <c r="AS142" s="44"/>
      <c r="AT142" s="44"/>
      <c r="AU142" s="44"/>
      <c r="AV142" s="44"/>
      <c r="AW142" s="44"/>
      <c r="AX142" s="44"/>
      <c r="AY142" s="44"/>
      <c r="AZ142" s="44"/>
      <c r="BA142" s="44"/>
      <c r="BB142" s="44"/>
      <c r="BC142" s="44"/>
      <c r="BD142" s="115" t="s">
        <v>774</v>
      </c>
    </row>
    <row r="143" spans="1:56" ht="259.2" x14ac:dyDescent="0.3">
      <c r="A143" s="45"/>
      <c r="B143" s="46">
        <v>136</v>
      </c>
      <c r="C143" s="47" t="s">
        <v>904</v>
      </c>
      <c r="D143" s="50" t="s">
        <v>115</v>
      </c>
      <c r="E143" s="50" t="s">
        <v>905</v>
      </c>
      <c r="F143" s="50" t="s">
        <v>109</v>
      </c>
      <c r="G143" s="50" t="s">
        <v>109</v>
      </c>
      <c r="H143" s="112" t="s">
        <v>191</v>
      </c>
      <c r="I143" s="50" t="s">
        <v>306</v>
      </c>
      <c r="J143" s="116">
        <v>73000</v>
      </c>
      <c r="K143" s="50" t="s">
        <v>60</v>
      </c>
      <c r="L143" s="50" t="s">
        <v>31</v>
      </c>
      <c r="M143" s="112" t="s">
        <v>23</v>
      </c>
      <c r="N143" s="112" t="s">
        <v>1</v>
      </c>
      <c r="O143" s="113">
        <v>3</v>
      </c>
      <c r="P143" s="50" t="s">
        <v>9</v>
      </c>
      <c r="Q143" s="50" t="s">
        <v>9</v>
      </c>
      <c r="R143" s="44" t="s">
        <v>102</v>
      </c>
      <c r="S143" s="44" t="s">
        <v>102</v>
      </c>
      <c r="T143" s="44"/>
      <c r="U143" s="44"/>
      <c r="V143" s="44" t="s">
        <v>102</v>
      </c>
      <c r="W143" s="44"/>
      <c r="X143" s="44" t="s">
        <v>102</v>
      </c>
      <c r="Y143" s="44"/>
      <c r="Z143" s="54"/>
      <c r="AA143" s="44" t="s">
        <v>102</v>
      </c>
      <c r="AB143" s="44" t="s">
        <v>102</v>
      </c>
      <c r="AC143" s="44"/>
      <c r="AD143" s="44"/>
      <c r="AE143" s="44" t="s">
        <v>102</v>
      </c>
      <c r="AF143" s="44"/>
      <c r="AG143" s="44"/>
      <c r="AH143" s="44"/>
      <c r="AI143" s="44"/>
      <c r="AJ143" s="44"/>
      <c r="AK143" s="44" t="s">
        <v>102</v>
      </c>
      <c r="AL143" s="44" t="s">
        <v>102</v>
      </c>
      <c r="AM143" s="44"/>
      <c r="AN143" s="44"/>
      <c r="AO143" s="54"/>
      <c r="AP143" s="44"/>
      <c r="AQ143" s="44"/>
      <c r="AR143" s="44"/>
      <c r="AS143" s="44"/>
      <c r="AT143" s="44"/>
      <c r="AU143" s="44"/>
      <c r="AV143" s="44"/>
      <c r="AW143" s="44"/>
      <c r="AX143" s="44"/>
      <c r="AY143" s="44"/>
      <c r="AZ143" s="44"/>
      <c r="BA143" s="44"/>
      <c r="BB143" s="44"/>
      <c r="BC143" s="44"/>
      <c r="BD143" s="115" t="s">
        <v>773</v>
      </c>
    </row>
    <row r="144" spans="1:56" ht="144" x14ac:dyDescent="0.3">
      <c r="A144" s="45"/>
      <c r="B144" s="46">
        <v>137</v>
      </c>
      <c r="C144" s="47" t="s">
        <v>507</v>
      </c>
      <c r="D144" s="50" t="s">
        <v>115</v>
      </c>
      <c r="E144" s="50" t="s">
        <v>508</v>
      </c>
      <c r="F144" s="50" t="s">
        <v>109</v>
      </c>
      <c r="G144" s="50" t="s">
        <v>109</v>
      </c>
      <c r="H144" s="112" t="s">
        <v>101</v>
      </c>
      <c r="I144" s="50" t="s">
        <v>306</v>
      </c>
      <c r="J144" s="130">
        <v>3300</v>
      </c>
      <c r="K144" s="50" t="s">
        <v>60</v>
      </c>
      <c r="L144" s="50" t="s">
        <v>31</v>
      </c>
      <c r="M144" s="112" t="s">
        <v>39</v>
      </c>
      <c r="N144" s="112" t="s">
        <v>2</v>
      </c>
      <c r="O144" s="113">
        <v>2</v>
      </c>
      <c r="P144" s="50" t="s">
        <v>9</v>
      </c>
      <c r="Q144" s="50" t="s">
        <v>9</v>
      </c>
      <c r="R144" s="44" t="s">
        <v>102</v>
      </c>
      <c r="S144" s="44" t="s">
        <v>102</v>
      </c>
      <c r="T144" s="44"/>
      <c r="U144" s="44" t="s">
        <v>102</v>
      </c>
      <c r="V144" s="44" t="s">
        <v>102</v>
      </c>
      <c r="W144" s="44"/>
      <c r="X144" s="44" t="s">
        <v>102</v>
      </c>
      <c r="Y144" s="44"/>
      <c r="Z144" s="54"/>
      <c r="AA144" s="44" t="s">
        <v>102</v>
      </c>
      <c r="AB144" s="44" t="s">
        <v>102</v>
      </c>
      <c r="AC144" s="44"/>
      <c r="AD144" s="44" t="s">
        <v>102</v>
      </c>
      <c r="AE144" s="44" t="s">
        <v>102</v>
      </c>
      <c r="AF144" s="44" t="s">
        <v>102</v>
      </c>
      <c r="AG144" s="44" t="s">
        <v>102</v>
      </c>
      <c r="AH144" s="44"/>
      <c r="AI144" s="44" t="s">
        <v>102</v>
      </c>
      <c r="AJ144" s="44" t="s">
        <v>102</v>
      </c>
      <c r="AK144" s="44"/>
      <c r="AL144" s="44" t="s">
        <v>102</v>
      </c>
      <c r="AM144" s="44"/>
      <c r="AN144" s="44"/>
      <c r="AO144" s="54"/>
      <c r="AP144" s="44"/>
      <c r="AQ144" s="44"/>
      <c r="AR144" s="44"/>
      <c r="AS144" s="44"/>
      <c r="AT144" s="44"/>
      <c r="AU144" s="44"/>
      <c r="AV144" s="44"/>
      <c r="AW144" s="44"/>
      <c r="AX144" s="44"/>
      <c r="AY144" s="44"/>
      <c r="AZ144" s="44"/>
      <c r="BA144" s="44"/>
      <c r="BB144" s="44"/>
      <c r="BC144" s="44"/>
      <c r="BD144" s="115" t="s">
        <v>756</v>
      </c>
    </row>
    <row r="145" spans="1:56" ht="360" x14ac:dyDescent="0.3">
      <c r="A145" s="45"/>
      <c r="B145" s="46">
        <v>138</v>
      </c>
      <c r="C145" s="47" t="s">
        <v>242</v>
      </c>
      <c r="D145" s="50" t="s">
        <v>9</v>
      </c>
      <c r="E145" s="50" t="s">
        <v>884</v>
      </c>
      <c r="F145" s="50" t="s">
        <v>109</v>
      </c>
      <c r="G145" s="50" t="s">
        <v>109</v>
      </c>
      <c r="H145" s="112" t="s">
        <v>197</v>
      </c>
      <c r="I145" s="50" t="s">
        <v>306</v>
      </c>
      <c r="J145" s="116" t="s">
        <v>9</v>
      </c>
      <c r="K145" s="50" t="s">
        <v>60</v>
      </c>
      <c r="L145" s="50" t="s">
        <v>31</v>
      </c>
      <c r="M145" s="112" t="s">
        <v>51</v>
      </c>
      <c r="N145" s="112" t="s">
        <v>2</v>
      </c>
      <c r="O145" s="113">
        <v>2</v>
      </c>
      <c r="P145" s="50" t="s">
        <v>9</v>
      </c>
      <c r="Q145" s="50" t="s">
        <v>9</v>
      </c>
      <c r="R145" s="44" t="s">
        <v>102</v>
      </c>
      <c r="S145" s="44" t="s">
        <v>102</v>
      </c>
      <c r="T145" s="44"/>
      <c r="U145" s="44" t="s">
        <v>102</v>
      </c>
      <c r="V145" s="44" t="s">
        <v>102</v>
      </c>
      <c r="W145" s="44"/>
      <c r="X145" s="44" t="s">
        <v>102</v>
      </c>
      <c r="Y145" s="44"/>
      <c r="Z145" s="54"/>
      <c r="AA145" s="44" t="s">
        <v>102</v>
      </c>
      <c r="AB145" s="44" t="s">
        <v>102</v>
      </c>
      <c r="AC145" s="44" t="s">
        <v>102</v>
      </c>
      <c r="AD145" s="44" t="s">
        <v>102</v>
      </c>
      <c r="AE145" s="44" t="s">
        <v>102</v>
      </c>
      <c r="AF145" s="44" t="s">
        <v>102</v>
      </c>
      <c r="AG145" s="44" t="s">
        <v>102</v>
      </c>
      <c r="AH145" s="44" t="s">
        <v>102</v>
      </c>
      <c r="AI145" s="44" t="s">
        <v>102</v>
      </c>
      <c r="AJ145" s="44"/>
      <c r="AK145" s="44"/>
      <c r="AL145" s="44" t="s">
        <v>102</v>
      </c>
      <c r="AM145" s="44"/>
      <c r="AN145" s="44"/>
      <c r="AO145" s="54"/>
      <c r="AP145" s="44"/>
      <c r="AQ145" s="44"/>
      <c r="AR145" s="44"/>
      <c r="AS145" s="44"/>
      <c r="AT145" s="44"/>
      <c r="AU145" s="44"/>
      <c r="AV145" s="44"/>
      <c r="AW145" s="44"/>
      <c r="AX145" s="44"/>
      <c r="AY145" s="44"/>
      <c r="AZ145" s="44"/>
      <c r="BA145" s="44"/>
      <c r="BB145" s="44"/>
      <c r="BC145" s="44"/>
      <c r="BD145" s="115" t="s">
        <v>757</v>
      </c>
    </row>
    <row r="146" spans="1:56" ht="331.2" x14ac:dyDescent="0.3">
      <c r="A146" s="45"/>
      <c r="B146" s="46">
        <v>139</v>
      </c>
      <c r="C146" s="47" t="s">
        <v>243</v>
      </c>
      <c r="D146" s="50" t="s">
        <v>9</v>
      </c>
      <c r="E146" s="50" t="s">
        <v>885</v>
      </c>
      <c r="F146" s="50" t="s">
        <v>109</v>
      </c>
      <c r="G146" s="50" t="s">
        <v>109</v>
      </c>
      <c r="H146" s="112" t="s">
        <v>101</v>
      </c>
      <c r="I146" s="50" t="s">
        <v>105</v>
      </c>
      <c r="J146" s="116" t="s">
        <v>9</v>
      </c>
      <c r="K146" s="50" t="s">
        <v>60</v>
      </c>
      <c r="L146" s="50" t="s">
        <v>31</v>
      </c>
      <c r="M146" s="112" t="s">
        <v>51</v>
      </c>
      <c r="N146" s="112" t="s">
        <v>2</v>
      </c>
      <c r="O146" s="113">
        <v>2</v>
      </c>
      <c r="P146" s="50" t="s">
        <v>9</v>
      </c>
      <c r="Q146" s="50" t="s">
        <v>9</v>
      </c>
      <c r="R146" s="44" t="s">
        <v>102</v>
      </c>
      <c r="S146" s="44" t="s">
        <v>102</v>
      </c>
      <c r="T146" s="44"/>
      <c r="U146" s="44" t="s">
        <v>102</v>
      </c>
      <c r="V146" s="44"/>
      <c r="W146" s="44"/>
      <c r="X146" s="44" t="s">
        <v>102</v>
      </c>
      <c r="Y146" s="44"/>
      <c r="Z146" s="54"/>
      <c r="AA146" s="44" t="s">
        <v>102</v>
      </c>
      <c r="AB146" s="44" t="s">
        <v>102</v>
      </c>
      <c r="AC146" s="44"/>
      <c r="AD146" s="44"/>
      <c r="AE146" s="44" t="s">
        <v>102</v>
      </c>
      <c r="AF146" s="44"/>
      <c r="AG146" s="44" t="s">
        <v>102</v>
      </c>
      <c r="AH146" s="44" t="s">
        <v>102</v>
      </c>
      <c r="AI146" s="44" t="s">
        <v>102</v>
      </c>
      <c r="AJ146" s="44"/>
      <c r="AK146" s="44"/>
      <c r="AL146" s="44" t="s">
        <v>102</v>
      </c>
      <c r="AM146" s="44"/>
      <c r="AN146" s="44"/>
      <c r="AO146" s="54"/>
      <c r="AP146" s="44"/>
      <c r="AQ146" s="44"/>
      <c r="AR146" s="44"/>
      <c r="AS146" s="44"/>
      <c r="AT146" s="44"/>
      <c r="AU146" s="44"/>
      <c r="AV146" s="44"/>
      <c r="AW146" s="44"/>
      <c r="AX146" s="44"/>
      <c r="AY146" s="44"/>
      <c r="AZ146" s="129"/>
      <c r="BA146" s="44"/>
      <c r="BB146" s="44"/>
      <c r="BC146" s="44"/>
      <c r="BD146" s="115" t="s">
        <v>758</v>
      </c>
    </row>
    <row r="147" spans="1:56" ht="331.2" x14ac:dyDescent="0.3">
      <c r="A147" s="45"/>
      <c r="B147" s="46">
        <v>140</v>
      </c>
      <c r="C147" s="47" t="s">
        <v>502</v>
      </c>
      <c r="D147" s="50" t="s">
        <v>244</v>
      </c>
      <c r="E147" s="50" t="s">
        <v>771</v>
      </c>
      <c r="F147" s="50" t="s">
        <v>517</v>
      </c>
      <c r="G147" s="50" t="s">
        <v>528</v>
      </c>
      <c r="H147" s="112" t="s">
        <v>101</v>
      </c>
      <c r="I147" s="50" t="s">
        <v>306</v>
      </c>
      <c r="J147" s="116" t="s">
        <v>9</v>
      </c>
      <c r="K147" s="50" t="s">
        <v>62</v>
      </c>
      <c r="L147" s="50" t="s">
        <v>31</v>
      </c>
      <c r="M147" s="112" t="s">
        <v>51</v>
      </c>
      <c r="N147" s="112" t="s">
        <v>2</v>
      </c>
      <c r="O147" s="113">
        <v>3</v>
      </c>
      <c r="P147" s="141" t="s">
        <v>503</v>
      </c>
      <c r="Q147" s="141" t="s">
        <v>101</v>
      </c>
      <c r="R147" s="44" t="s">
        <v>102</v>
      </c>
      <c r="S147" s="44"/>
      <c r="T147" s="44"/>
      <c r="U147" s="44"/>
      <c r="V147" s="44" t="s">
        <v>102</v>
      </c>
      <c r="W147" s="44"/>
      <c r="X147" s="44" t="s">
        <v>102</v>
      </c>
      <c r="Y147" s="44"/>
      <c r="Z147" s="54"/>
      <c r="AA147" s="44" t="s">
        <v>102</v>
      </c>
      <c r="AB147" s="44" t="s">
        <v>102</v>
      </c>
      <c r="AC147" s="44"/>
      <c r="AD147" s="44"/>
      <c r="AE147" s="44"/>
      <c r="AF147" s="44"/>
      <c r="AG147" s="44"/>
      <c r="AH147" s="44"/>
      <c r="AI147" s="44" t="s">
        <v>102</v>
      </c>
      <c r="AJ147" s="44" t="s">
        <v>102</v>
      </c>
      <c r="AK147" s="44" t="s">
        <v>102</v>
      </c>
      <c r="AL147" s="44" t="s">
        <v>102</v>
      </c>
      <c r="AM147" s="44"/>
      <c r="AN147" s="44"/>
      <c r="AO147" s="54"/>
      <c r="AP147" s="44"/>
      <c r="AQ147" s="44"/>
      <c r="AR147" s="44"/>
      <c r="AS147" s="44"/>
      <c r="AT147" s="44"/>
      <c r="AU147" s="44"/>
      <c r="AV147" s="44"/>
      <c r="AW147" s="44"/>
      <c r="AX147" s="44"/>
      <c r="AY147" s="44"/>
      <c r="AZ147" s="44"/>
      <c r="BA147" s="44"/>
      <c r="BB147" s="44"/>
      <c r="BC147" s="44"/>
      <c r="BD147" s="115" t="s">
        <v>772</v>
      </c>
    </row>
    <row r="148" spans="1:56" ht="360" x14ac:dyDescent="0.3">
      <c r="A148" s="45"/>
      <c r="B148" s="46">
        <v>141</v>
      </c>
      <c r="C148" s="47" t="s">
        <v>501</v>
      </c>
      <c r="D148" s="50" t="s">
        <v>124</v>
      </c>
      <c r="E148" s="50" t="s">
        <v>769</v>
      </c>
      <c r="F148" s="50" t="s">
        <v>109</v>
      </c>
      <c r="G148" s="50" t="s">
        <v>109</v>
      </c>
      <c r="H148" s="112" t="s">
        <v>101</v>
      </c>
      <c r="I148" s="50" t="s">
        <v>195</v>
      </c>
      <c r="J148" s="116" t="s">
        <v>9</v>
      </c>
      <c r="K148" s="50" t="s">
        <v>60</v>
      </c>
      <c r="L148" s="50" t="s">
        <v>31</v>
      </c>
      <c r="M148" s="112" t="s">
        <v>51</v>
      </c>
      <c r="N148" s="112" t="s">
        <v>2</v>
      </c>
      <c r="O148" s="113">
        <v>2</v>
      </c>
      <c r="P148" s="50" t="s">
        <v>9</v>
      </c>
      <c r="Q148" s="50" t="s">
        <v>9</v>
      </c>
      <c r="R148" s="44" t="s">
        <v>102</v>
      </c>
      <c r="S148" s="44" t="s">
        <v>102</v>
      </c>
      <c r="T148" s="44" t="s">
        <v>102</v>
      </c>
      <c r="U148" s="44"/>
      <c r="V148" s="44"/>
      <c r="W148" s="44"/>
      <c r="X148" s="44" t="s">
        <v>102</v>
      </c>
      <c r="Y148" s="44"/>
      <c r="Z148" s="54"/>
      <c r="AA148" s="44"/>
      <c r="AB148" s="44"/>
      <c r="AC148" s="44" t="s">
        <v>102</v>
      </c>
      <c r="AD148" s="44" t="s">
        <v>102</v>
      </c>
      <c r="AE148" s="44"/>
      <c r="AF148" s="44" t="s">
        <v>102</v>
      </c>
      <c r="AG148" s="44" t="s">
        <v>102</v>
      </c>
      <c r="AH148" s="44" t="s">
        <v>102</v>
      </c>
      <c r="AI148" s="44" t="s">
        <v>102</v>
      </c>
      <c r="AJ148" s="44"/>
      <c r="AK148" s="44"/>
      <c r="AL148" s="44" t="s">
        <v>102</v>
      </c>
      <c r="AM148" s="44"/>
      <c r="AN148" s="44"/>
      <c r="AO148" s="54"/>
      <c r="AP148" s="44"/>
      <c r="AQ148" s="44"/>
      <c r="AR148" s="44"/>
      <c r="AS148" s="44"/>
      <c r="AT148" s="44"/>
      <c r="AU148" s="44"/>
      <c r="AV148" s="44"/>
      <c r="AW148" s="44"/>
      <c r="AX148" s="44"/>
      <c r="AY148" s="44"/>
      <c r="AZ148" s="44"/>
      <c r="BA148" s="44"/>
      <c r="BB148" s="44"/>
      <c r="BC148" s="44"/>
      <c r="BD148" s="115" t="s">
        <v>770</v>
      </c>
    </row>
    <row r="149" spans="1:56" ht="72" x14ac:dyDescent="0.3">
      <c r="A149" s="45"/>
      <c r="B149" s="46">
        <v>142</v>
      </c>
      <c r="C149" s="124" t="s">
        <v>498</v>
      </c>
      <c r="D149" s="50" t="s">
        <v>500</v>
      </c>
      <c r="E149" s="50" t="s">
        <v>499</v>
      </c>
      <c r="F149" s="50" t="s">
        <v>109</v>
      </c>
      <c r="G149" s="50" t="s">
        <v>109</v>
      </c>
      <c r="H149" s="112" t="s">
        <v>197</v>
      </c>
      <c r="I149" s="50" t="s">
        <v>306</v>
      </c>
      <c r="J149" s="116" t="s">
        <v>9</v>
      </c>
      <c r="K149" s="50" t="s">
        <v>60</v>
      </c>
      <c r="L149" s="50" t="s">
        <v>31</v>
      </c>
      <c r="M149" s="112" t="s">
        <v>40</v>
      </c>
      <c r="N149" s="112" t="s">
        <v>2</v>
      </c>
      <c r="O149" s="113">
        <v>2</v>
      </c>
      <c r="P149" s="50" t="s">
        <v>9</v>
      </c>
      <c r="Q149" s="50" t="s">
        <v>9</v>
      </c>
      <c r="R149" s="44" t="s">
        <v>102</v>
      </c>
      <c r="S149" s="44"/>
      <c r="T149" s="44"/>
      <c r="U149" s="44" t="s">
        <v>102</v>
      </c>
      <c r="V149" s="44" t="s">
        <v>102</v>
      </c>
      <c r="W149" s="44"/>
      <c r="X149" s="44" t="s">
        <v>102</v>
      </c>
      <c r="Y149" s="44"/>
      <c r="Z149" s="54"/>
      <c r="AA149" s="44"/>
      <c r="AB149" s="44" t="s">
        <v>102</v>
      </c>
      <c r="AC149" s="44"/>
      <c r="AD149" s="44" t="s">
        <v>102</v>
      </c>
      <c r="AE149" s="44"/>
      <c r="AF149" s="44" t="s">
        <v>102</v>
      </c>
      <c r="AG149" s="44" t="s">
        <v>102</v>
      </c>
      <c r="AH149" s="44"/>
      <c r="AI149" s="44" t="s">
        <v>102</v>
      </c>
      <c r="AJ149" s="44"/>
      <c r="AK149" s="44"/>
      <c r="AL149" s="44" t="s">
        <v>102</v>
      </c>
      <c r="AM149" s="44"/>
      <c r="AN149" s="44"/>
      <c r="AO149" s="54"/>
      <c r="AP149" s="44"/>
      <c r="AQ149" s="44"/>
      <c r="AR149" s="44"/>
      <c r="AS149" s="44"/>
      <c r="AT149" s="44"/>
      <c r="AU149" s="44"/>
      <c r="AV149" s="44"/>
      <c r="AW149" s="44"/>
      <c r="AX149" s="44"/>
      <c r="AY149" s="44"/>
      <c r="AZ149" s="44"/>
      <c r="BA149" s="44"/>
      <c r="BB149" s="44"/>
      <c r="BC149" s="44"/>
      <c r="BD149" s="115" t="s">
        <v>245</v>
      </c>
    </row>
    <row r="150" spans="1:56" ht="57.6" x14ac:dyDescent="0.3">
      <c r="A150" s="45"/>
      <c r="B150" s="46">
        <v>143</v>
      </c>
      <c r="C150" s="47" t="s">
        <v>496</v>
      </c>
      <c r="D150" s="50" t="s">
        <v>9</v>
      </c>
      <c r="E150" s="50" t="s">
        <v>497</v>
      </c>
      <c r="F150" s="50" t="s">
        <v>109</v>
      </c>
      <c r="G150" s="50" t="s">
        <v>109</v>
      </c>
      <c r="H150" s="112" t="s">
        <v>197</v>
      </c>
      <c r="I150" s="50" t="s">
        <v>306</v>
      </c>
      <c r="J150" s="116" t="s">
        <v>9</v>
      </c>
      <c r="K150" s="50" t="s">
        <v>60</v>
      </c>
      <c r="L150" s="50" t="s">
        <v>31</v>
      </c>
      <c r="M150" s="112" t="s">
        <v>50</v>
      </c>
      <c r="N150" s="112" t="s">
        <v>2</v>
      </c>
      <c r="O150" s="113">
        <v>2</v>
      </c>
      <c r="P150" s="50" t="s">
        <v>9</v>
      </c>
      <c r="Q150" s="50" t="s">
        <v>9</v>
      </c>
      <c r="R150" s="44" t="s">
        <v>102</v>
      </c>
      <c r="S150" s="44"/>
      <c r="T150" s="44"/>
      <c r="U150" s="44" t="s">
        <v>102</v>
      </c>
      <c r="V150" s="44" t="s">
        <v>102</v>
      </c>
      <c r="W150" s="44"/>
      <c r="X150" s="44" t="s">
        <v>102</v>
      </c>
      <c r="Y150" s="44" t="s">
        <v>102</v>
      </c>
      <c r="Z150" s="54"/>
      <c r="AA150" s="44" t="s">
        <v>102</v>
      </c>
      <c r="AB150" s="44" t="s">
        <v>102</v>
      </c>
      <c r="AC150" s="44"/>
      <c r="AD150" s="44" t="s">
        <v>102</v>
      </c>
      <c r="AE150" s="44" t="s">
        <v>102</v>
      </c>
      <c r="AF150" s="44"/>
      <c r="AG150" s="44" t="s">
        <v>102</v>
      </c>
      <c r="AH150" s="44"/>
      <c r="AI150" s="44"/>
      <c r="AJ150" s="44"/>
      <c r="AK150" s="44"/>
      <c r="AL150" s="44"/>
      <c r="AM150" s="44"/>
      <c r="AN150" s="44"/>
      <c r="AO150" s="54"/>
      <c r="AP150" s="44"/>
      <c r="AQ150" s="44"/>
      <c r="AR150" s="44"/>
      <c r="AS150" s="44"/>
      <c r="AT150" s="44"/>
      <c r="AU150" s="44"/>
      <c r="AV150" s="44"/>
      <c r="AW150" s="44"/>
      <c r="AX150" s="44"/>
      <c r="AY150" s="44"/>
      <c r="AZ150" s="44"/>
      <c r="BA150" s="44"/>
      <c r="BB150" s="44"/>
      <c r="BC150" s="44"/>
      <c r="BD150" s="115" t="s">
        <v>246</v>
      </c>
    </row>
    <row r="151" spans="1:56" ht="201.6" x14ac:dyDescent="0.3">
      <c r="A151" s="45"/>
      <c r="B151" s="46">
        <v>144</v>
      </c>
      <c r="C151" s="47" t="s">
        <v>495</v>
      </c>
      <c r="D151" s="50" t="s">
        <v>136</v>
      </c>
      <c r="E151" s="50" t="s">
        <v>1003</v>
      </c>
      <c r="F151" s="50" t="s">
        <v>109</v>
      </c>
      <c r="G151" s="50" t="s">
        <v>109</v>
      </c>
      <c r="H151" s="112" t="s">
        <v>197</v>
      </c>
      <c r="I151" s="50" t="s">
        <v>198</v>
      </c>
      <c r="J151" s="116" t="s">
        <v>9</v>
      </c>
      <c r="K151" s="50" t="s">
        <v>60</v>
      </c>
      <c r="L151" s="50" t="s">
        <v>31</v>
      </c>
      <c r="M151" s="112" t="s">
        <v>53</v>
      </c>
      <c r="N151" s="112" t="s">
        <v>2</v>
      </c>
      <c r="O151" s="113">
        <v>3</v>
      </c>
      <c r="P151" s="50" t="s">
        <v>9</v>
      </c>
      <c r="Q151" s="50" t="s">
        <v>9</v>
      </c>
      <c r="R151" s="44" t="s">
        <v>102</v>
      </c>
      <c r="S151" s="44"/>
      <c r="T151" s="44"/>
      <c r="U151" s="44" t="s">
        <v>102</v>
      </c>
      <c r="V151" s="44"/>
      <c r="W151" s="44"/>
      <c r="X151" s="44" t="s">
        <v>102</v>
      </c>
      <c r="Y151" s="44"/>
      <c r="Z151" s="54"/>
      <c r="AA151" s="44" t="s">
        <v>102</v>
      </c>
      <c r="AB151" s="44" t="s">
        <v>102</v>
      </c>
      <c r="AC151" s="44"/>
      <c r="AD151" s="44" t="s">
        <v>102</v>
      </c>
      <c r="AE151" s="44" t="s">
        <v>102</v>
      </c>
      <c r="AF151" s="44"/>
      <c r="AG151" s="44" t="s">
        <v>102</v>
      </c>
      <c r="AH151" s="44"/>
      <c r="AI151" s="44" t="s">
        <v>102</v>
      </c>
      <c r="AJ151" s="44"/>
      <c r="AK151" s="44" t="s">
        <v>102</v>
      </c>
      <c r="AL151" s="44"/>
      <c r="AM151" s="44"/>
      <c r="AN151" s="44"/>
      <c r="AO151" s="54"/>
      <c r="AP151" s="44"/>
      <c r="AQ151" s="44"/>
      <c r="AR151" s="44"/>
      <c r="AS151" s="44"/>
      <c r="AT151" s="44"/>
      <c r="AU151" s="44"/>
      <c r="AV151" s="44"/>
      <c r="AW151" s="44"/>
      <c r="AX151" s="44"/>
      <c r="AY151" s="44"/>
      <c r="AZ151" s="44"/>
      <c r="BA151" s="44"/>
      <c r="BB151" s="44"/>
      <c r="BC151" s="44"/>
      <c r="BD151" s="115" t="s">
        <v>247</v>
      </c>
    </row>
    <row r="152" spans="1:56" ht="72" x14ac:dyDescent="0.3">
      <c r="A152" s="45"/>
      <c r="B152" s="46">
        <v>145</v>
      </c>
      <c r="C152" s="131" t="s">
        <v>493</v>
      </c>
      <c r="D152" s="50" t="s">
        <v>124</v>
      </c>
      <c r="E152" s="50" t="s">
        <v>494</v>
      </c>
      <c r="F152" s="50" t="s">
        <v>109</v>
      </c>
      <c r="G152" s="50" t="s">
        <v>109</v>
      </c>
      <c r="H152" s="112" t="s">
        <v>191</v>
      </c>
      <c r="I152" s="50" t="s">
        <v>192</v>
      </c>
      <c r="J152" s="116" t="s">
        <v>9</v>
      </c>
      <c r="K152" s="50" t="s">
        <v>60</v>
      </c>
      <c r="L152" s="50" t="s">
        <v>31</v>
      </c>
      <c r="M152" s="112" t="s">
        <v>52</v>
      </c>
      <c r="N152" s="112" t="s">
        <v>2</v>
      </c>
      <c r="O152" s="113">
        <v>3</v>
      </c>
      <c r="P152" s="50" t="s">
        <v>9</v>
      </c>
      <c r="Q152" s="50" t="s">
        <v>9</v>
      </c>
      <c r="R152" s="44" t="s">
        <v>102</v>
      </c>
      <c r="S152" s="44" t="s">
        <v>102</v>
      </c>
      <c r="T152" s="44" t="s">
        <v>102</v>
      </c>
      <c r="U152" s="44"/>
      <c r="V152" s="44" t="s">
        <v>102</v>
      </c>
      <c r="W152" s="44"/>
      <c r="X152" s="44"/>
      <c r="Y152" s="44" t="s">
        <v>102</v>
      </c>
      <c r="Z152" s="54"/>
      <c r="AA152" s="44" t="s">
        <v>102</v>
      </c>
      <c r="AB152" s="44" t="s">
        <v>102</v>
      </c>
      <c r="AC152" s="44"/>
      <c r="AD152" s="44"/>
      <c r="AE152" s="44" t="s">
        <v>102</v>
      </c>
      <c r="AF152" s="44" t="s">
        <v>102</v>
      </c>
      <c r="AG152" s="44"/>
      <c r="AH152" s="44"/>
      <c r="AI152" s="44"/>
      <c r="AJ152" s="44"/>
      <c r="AK152" s="44" t="s">
        <v>102</v>
      </c>
      <c r="AL152" s="44"/>
      <c r="AM152" s="44"/>
      <c r="AN152" s="44"/>
      <c r="AO152" s="54"/>
      <c r="AP152" s="44"/>
      <c r="AQ152" s="44"/>
      <c r="AR152" s="44"/>
      <c r="AS152" s="44"/>
      <c r="AT152" s="44"/>
      <c r="AU152" s="44"/>
      <c r="AV152" s="44"/>
      <c r="AW152" s="44"/>
      <c r="AX152" s="44"/>
      <c r="AY152" s="44"/>
      <c r="AZ152" s="44"/>
      <c r="BA152" s="44"/>
      <c r="BB152" s="44"/>
      <c r="BC152" s="44"/>
      <c r="BD152" s="115" t="s">
        <v>248</v>
      </c>
    </row>
    <row r="153" spans="1:56" ht="72" x14ac:dyDescent="0.3">
      <c r="A153" s="45"/>
      <c r="B153" s="46">
        <v>146</v>
      </c>
      <c r="C153" s="47" t="s">
        <v>488</v>
      </c>
      <c r="D153" s="50" t="s">
        <v>110</v>
      </c>
      <c r="E153" s="50" t="s">
        <v>489</v>
      </c>
      <c r="F153" s="50" t="s">
        <v>337</v>
      </c>
      <c r="G153" s="50" t="s">
        <v>574</v>
      </c>
      <c r="H153" s="112" t="s">
        <v>101</v>
      </c>
      <c r="I153" s="50" t="s">
        <v>306</v>
      </c>
      <c r="J153" s="116" t="s">
        <v>9</v>
      </c>
      <c r="K153" s="50" t="s">
        <v>60</v>
      </c>
      <c r="L153" s="50" t="s">
        <v>31</v>
      </c>
      <c r="M153" s="112" t="s">
        <v>25</v>
      </c>
      <c r="N153" s="112" t="s">
        <v>1</v>
      </c>
      <c r="O153" s="113">
        <v>2</v>
      </c>
      <c r="P153" s="50" t="s">
        <v>9</v>
      </c>
      <c r="Q153" s="50" t="s">
        <v>9</v>
      </c>
      <c r="R153" s="44" t="s">
        <v>102</v>
      </c>
      <c r="S153" s="44"/>
      <c r="T153" s="44"/>
      <c r="U153" s="44"/>
      <c r="V153" s="44" t="s">
        <v>102</v>
      </c>
      <c r="W153" s="44" t="s">
        <v>102</v>
      </c>
      <c r="X153" s="44" t="s">
        <v>102</v>
      </c>
      <c r="Y153" s="44"/>
      <c r="Z153" s="54"/>
      <c r="AA153" s="44" t="s">
        <v>102</v>
      </c>
      <c r="AB153" s="44" t="s">
        <v>102</v>
      </c>
      <c r="AC153" s="44"/>
      <c r="AD153" s="44" t="s">
        <v>102</v>
      </c>
      <c r="AE153" s="44" t="s">
        <v>102</v>
      </c>
      <c r="AF153" s="44"/>
      <c r="AG153" s="44" t="s">
        <v>102</v>
      </c>
      <c r="AH153" s="44"/>
      <c r="AI153" s="44" t="s">
        <v>102</v>
      </c>
      <c r="AJ153" s="44"/>
      <c r="AK153" s="44"/>
      <c r="AL153" s="44"/>
      <c r="AM153" s="44"/>
      <c r="AN153" s="44"/>
      <c r="AO153" s="54"/>
      <c r="AP153" s="44"/>
      <c r="AQ153" s="44"/>
      <c r="AR153" s="44"/>
      <c r="AS153" s="44"/>
      <c r="AT153" s="44"/>
      <c r="AU153" s="44"/>
      <c r="AV153" s="44"/>
      <c r="AW153" s="44"/>
      <c r="AX153" s="44"/>
      <c r="AY153" s="44"/>
      <c r="AZ153" s="44"/>
      <c r="BA153" s="44"/>
      <c r="BB153" s="44"/>
      <c r="BC153" s="44"/>
      <c r="BD153" s="115" t="s">
        <v>249</v>
      </c>
    </row>
    <row r="154" spans="1:56" ht="57.6" x14ac:dyDescent="0.3">
      <c r="A154" s="45"/>
      <c r="B154" s="46">
        <v>147</v>
      </c>
      <c r="C154" s="47" t="s">
        <v>485</v>
      </c>
      <c r="D154" s="50" t="s">
        <v>204</v>
      </c>
      <c r="E154" s="50" t="s">
        <v>487</v>
      </c>
      <c r="F154" s="50" t="s">
        <v>109</v>
      </c>
      <c r="G154" s="50" t="s">
        <v>109</v>
      </c>
      <c r="H154" s="112" t="s">
        <v>101</v>
      </c>
      <c r="I154" s="50" t="s">
        <v>105</v>
      </c>
      <c r="J154" s="116" t="s">
        <v>9</v>
      </c>
      <c r="K154" s="50" t="s">
        <v>60</v>
      </c>
      <c r="L154" s="50" t="s">
        <v>31</v>
      </c>
      <c r="M154" s="112" t="s">
        <v>10</v>
      </c>
      <c r="N154" s="112" t="s">
        <v>1</v>
      </c>
      <c r="O154" s="113">
        <v>2</v>
      </c>
      <c r="P154" s="50" t="s">
        <v>9</v>
      </c>
      <c r="Q154" s="50" t="s">
        <v>9</v>
      </c>
      <c r="R154" s="44" t="s">
        <v>102</v>
      </c>
      <c r="S154" s="44"/>
      <c r="T154" s="44"/>
      <c r="U154" s="44"/>
      <c r="V154" s="44" t="s">
        <v>102</v>
      </c>
      <c r="W154" s="44"/>
      <c r="X154" s="44" t="s">
        <v>102</v>
      </c>
      <c r="Y154" s="44"/>
      <c r="Z154" s="54"/>
      <c r="AA154" s="44" t="s">
        <v>102</v>
      </c>
      <c r="AB154" s="44" t="s">
        <v>102</v>
      </c>
      <c r="AC154" s="44"/>
      <c r="AD154" s="44"/>
      <c r="AE154" s="44" t="s">
        <v>102</v>
      </c>
      <c r="AF154" s="44"/>
      <c r="AG154" s="44" t="s">
        <v>102</v>
      </c>
      <c r="AH154" s="44"/>
      <c r="AI154" s="44" t="s">
        <v>102</v>
      </c>
      <c r="AJ154" s="44"/>
      <c r="AK154" s="44"/>
      <c r="AL154" s="44"/>
      <c r="AM154" s="44"/>
      <c r="AN154" s="44"/>
      <c r="AO154" s="54"/>
      <c r="AP154" s="44"/>
      <c r="AQ154" s="44"/>
      <c r="AR154" s="44"/>
      <c r="AS154" s="44"/>
      <c r="AT154" s="44"/>
      <c r="AU154" s="44"/>
      <c r="AV154" s="44"/>
      <c r="AW154" s="44"/>
      <c r="AX154" s="44"/>
      <c r="AY154" s="44"/>
      <c r="AZ154" s="44"/>
      <c r="BA154" s="44"/>
      <c r="BB154" s="44"/>
      <c r="BC154" s="44"/>
      <c r="BD154" s="115" t="s">
        <v>250</v>
      </c>
    </row>
    <row r="155" spans="1:56" ht="72" x14ac:dyDescent="0.3">
      <c r="A155" s="45"/>
      <c r="B155" s="46">
        <v>148</v>
      </c>
      <c r="C155" s="47" t="s">
        <v>482</v>
      </c>
      <c r="D155" s="50" t="s">
        <v>127</v>
      </c>
      <c r="E155" s="50" t="s">
        <v>483</v>
      </c>
      <c r="F155" s="50" t="s">
        <v>322</v>
      </c>
      <c r="G155" s="50" t="s">
        <v>574</v>
      </c>
      <c r="H155" s="112" t="s">
        <v>197</v>
      </c>
      <c r="I155" s="50" t="s">
        <v>198</v>
      </c>
      <c r="J155" s="116" t="s">
        <v>9</v>
      </c>
      <c r="K155" s="50" t="s">
        <v>63</v>
      </c>
      <c r="L155" s="50" t="s">
        <v>31</v>
      </c>
      <c r="M155" s="112" t="s">
        <v>9</v>
      </c>
      <c r="N155" s="112" t="s">
        <v>9</v>
      </c>
      <c r="O155" s="113">
        <v>2</v>
      </c>
      <c r="P155" s="50" t="s">
        <v>9</v>
      </c>
      <c r="Q155" s="50" t="s">
        <v>9</v>
      </c>
      <c r="R155" s="44" t="s">
        <v>102</v>
      </c>
      <c r="S155" s="44"/>
      <c r="T155" s="44"/>
      <c r="U155" s="44"/>
      <c r="V155" s="44" t="s">
        <v>102</v>
      </c>
      <c r="W155" s="44"/>
      <c r="X155" s="44" t="s">
        <v>102</v>
      </c>
      <c r="Y155" s="44"/>
      <c r="Z155" s="54"/>
      <c r="AA155" s="44" t="s">
        <v>102</v>
      </c>
      <c r="AB155" s="44" t="s">
        <v>102</v>
      </c>
      <c r="AC155" s="44"/>
      <c r="AD155" s="44" t="s">
        <v>102</v>
      </c>
      <c r="AE155" s="44" t="s">
        <v>102</v>
      </c>
      <c r="AF155" s="44"/>
      <c r="AG155" s="44" t="s">
        <v>102</v>
      </c>
      <c r="AH155" s="44" t="s">
        <v>102</v>
      </c>
      <c r="AI155" s="44" t="s">
        <v>102</v>
      </c>
      <c r="AJ155" s="44" t="s">
        <v>102</v>
      </c>
      <c r="AK155" s="44"/>
      <c r="AL155" s="44"/>
      <c r="AM155" s="44" t="s">
        <v>102</v>
      </c>
      <c r="AN155" s="44"/>
      <c r="AO155" s="54"/>
      <c r="AP155" s="44"/>
      <c r="AQ155" s="44"/>
      <c r="AR155" s="44"/>
      <c r="AS155" s="44"/>
      <c r="AT155" s="44"/>
      <c r="AU155" s="44"/>
      <c r="AV155" s="44"/>
      <c r="AW155" s="44"/>
      <c r="AX155" s="44"/>
      <c r="AY155" s="44"/>
      <c r="AZ155" s="44"/>
      <c r="BA155" s="44"/>
      <c r="BB155" s="44"/>
      <c r="BC155" s="44"/>
      <c r="BD155" s="115" t="s">
        <v>251</v>
      </c>
    </row>
    <row r="156" spans="1:56" ht="57.6" x14ac:dyDescent="0.3">
      <c r="A156" s="45"/>
      <c r="B156" s="46">
        <v>149</v>
      </c>
      <c r="C156" s="47" t="s">
        <v>484</v>
      </c>
      <c r="D156" s="50" t="s">
        <v>211</v>
      </c>
      <c r="E156" s="50" t="s">
        <v>629</v>
      </c>
      <c r="F156" s="50" t="s">
        <v>109</v>
      </c>
      <c r="G156" s="50" t="s">
        <v>109</v>
      </c>
      <c r="H156" s="112" t="s">
        <v>101</v>
      </c>
      <c r="I156" s="50" t="s">
        <v>105</v>
      </c>
      <c r="J156" s="116" t="s">
        <v>9</v>
      </c>
      <c r="K156" s="50" t="s">
        <v>60</v>
      </c>
      <c r="L156" s="50" t="s">
        <v>31</v>
      </c>
      <c r="M156" s="112" t="s">
        <v>59</v>
      </c>
      <c r="N156" s="112" t="s">
        <v>4</v>
      </c>
      <c r="O156" s="113">
        <v>2</v>
      </c>
      <c r="P156" s="50" t="s">
        <v>9</v>
      </c>
      <c r="Q156" s="50" t="s">
        <v>9</v>
      </c>
      <c r="R156" s="44" t="s">
        <v>102</v>
      </c>
      <c r="S156" s="44" t="s">
        <v>102</v>
      </c>
      <c r="T156" s="44"/>
      <c r="U156" s="44"/>
      <c r="V156" s="44" t="s">
        <v>102</v>
      </c>
      <c r="W156" s="44" t="s">
        <v>102</v>
      </c>
      <c r="X156" s="44"/>
      <c r="Y156" s="44"/>
      <c r="Z156" s="54"/>
      <c r="AA156" s="44" t="s">
        <v>102</v>
      </c>
      <c r="AB156" s="44" t="s">
        <v>102</v>
      </c>
      <c r="AC156" s="44" t="s">
        <v>102</v>
      </c>
      <c r="AD156" s="44" t="s">
        <v>102</v>
      </c>
      <c r="AE156" s="44" t="s">
        <v>102</v>
      </c>
      <c r="AF156" s="44"/>
      <c r="AG156" s="44" t="s">
        <v>102</v>
      </c>
      <c r="AH156" s="44" t="s">
        <v>102</v>
      </c>
      <c r="AI156" s="44" t="s">
        <v>102</v>
      </c>
      <c r="AJ156" s="44"/>
      <c r="AK156" s="44"/>
      <c r="AL156" s="44" t="s">
        <v>102</v>
      </c>
      <c r="AM156" s="44" t="s">
        <v>102</v>
      </c>
      <c r="AN156" s="44"/>
      <c r="AO156" s="54"/>
      <c r="AP156" s="44"/>
      <c r="AQ156" s="44"/>
      <c r="AR156" s="44"/>
      <c r="AS156" s="44"/>
      <c r="AT156" s="44"/>
      <c r="AU156" s="44"/>
      <c r="AV156" s="44"/>
      <c r="AW156" s="44"/>
      <c r="AX156" s="44"/>
      <c r="AY156" s="44"/>
      <c r="AZ156" s="44"/>
      <c r="BA156" s="44"/>
      <c r="BB156" s="44"/>
      <c r="BC156" s="44"/>
      <c r="BD156" s="115" t="s">
        <v>252</v>
      </c>
    </row>
    <row r="157" spans="1:56" ht="144" x14ac:dyDescent="0.3">
      <c r="A157" s="45"/>
      <c r="B157" s="46">
        <v>150</v>
      </c>
      <c r="C157" s="119" t="s">
        <v>480</v>
      </c>
      <c r="D157" s="50" t="s">
        <v>253</v>
      </c>
      <c r="E157" s="50" t="s">
        <v>481</v>
      </c>
      <c r="F157" s="50" t="s">
        <v>792</v>
      </c>
      <c r="G157" s="50" t="s">
        <v>574</v>
      </c>
      <c r="H157" s="112" t="s">
        <v>101</v>
      </c>
      <c r="I157" s="50" t="s">
        <v>213</v>
      </c>
      <c r="J157" s="111" t="s">
        <v>9</v>
      </c>
      <c r="K157" s="50" t="s">
        <v>63</v>
      </c>
      <c r="L157" s="50" t="s">
        <v>31</v>
      </c>
      <c r="M157" s="112" t="s">
        <v>57</v>
      </c>
      <c r="N157" s="112" t="s">
        <v>4</v>
      </c>
      <c r="O157" s="113">
        <v>2</v>
      </c>
      <c r="P157" s="50" t="s">
        <v>9</v>
      </c>
      <c r="Q157" s="50" t="s">
        <v>9</v>
      </c>
      <c r="R157" s="44" t="s">
        <v>102</v>
      </c>
      <c r="S157" s="44" t="s">
        <v>102</v>
      </c>
      <c r="T157" s="44"/>
      <c r="U157" s="44"/>
      <c r="V157" s="44"/>
      <c r="W157" s="44"/>
      <c r="X157" s="44" t="s">
        <v>102</v>
      </c>
      <c r="Y157" s="44"/>
      <c r="Z157" s="54"/>
      <c r="AA157" s="44" t="s">
        <v>102</v>
      </c>
      <c r="AB157" s="44" t="s">
        <v>102</v>
      </c>
      <c r="AC157" s="44" t="s">
        <v>102</v>
      </c>
      <c r="AD157" s="44" t="s">
        <v>102</v>
      </c>
      <c r="AE157" s="44" t="s">
        <v>102</v>
      </c>
      <c r="AF157" s="44"/>
      <c r="AG157" s="44" t="s">
        <v>102</v>
      </c>
      <c r="AH157" s="44"/>
      <c r="AI157" s="44"/>
      <c r="AJ157" s="44"/>
      <c r="AK157" s="44"/>
      <c r="AL157" s="44" t="s">
        <v>102</v>
      </c>
      <c r="AM157" s="44"/>
      <c r="AN157" s="44"/>
      <c r="AO157" s="54"/>
      <c r="AP157" s="44"/>
      <c r="AQ157" s="44"/>
      <c r="AR157" s="44"/>
      <c r="AS157" s="44"/>
      <c r="AT157" s="44"/>
      <c r="AU157" s="44"/>
      <c r="AV157" s="44"/>
      <c r="AW157" s="44"/>
      <c r="AX157" s="44"/>
      <c r="AY157" s="44"/>
      <c r="AZ157" s="44"/>
      <c r="BA157" s="44"/>
      <c r="BB157" s="44"/>
      <c r="BC157" s="44"/>
      <c r="BD157" s="115" t="s">
        <v>254</v>
      </c>
    </row>
    <row r="158" spans="1:56" ht="86.4" x14ac:dyDescent="0.3">
      <c r="A158" s="45"/>
      <c r="B158" s="46">
        <v>151</v>
      </c>
      <c r="C158" s="47" t="s">
        <v>475</v>
      </c>
      <c r="D158" s="50" t="s">
        <v>211</v>
      </c>
      <c r="E158" s="50" t="s">
        <v>476</v>
      </c>
      <c r="F158" s="50" t="s">
        <v>109</v>
      </c>
      <c r="G158" s="50" t="s">
        <v>109</v>
      </c>
      <c r="H158" s="112" t="s">
        <v>101</v>
      </c>
      <c r="I158" s="50" t="s">
        <v>306</v>
      </c>
      <c r="J158" s="116">
        <v>100000</v>
      </c>
      <c r="K158" s="50" t="s">
        <v>60</v>
      </c>
      <c r="L158" s="50" t="s">
        <v>31</v>
      </c>
      <c r="M158" s="112" t="s">
        <v>25</v>
      </c>
      <c r="N158" s="112" t="s">
        <v>1</v>
      </c>
      <c r="O158" s="113">
        <v>3</v>
      </c>
      <c r="P158" s="50" t="s">
        <v>9</v>
      </c>
      <c r="Q158" s="50" t="s">
        <v>9</v>
      </c>
      <c r="R158" s="44" t="s">
        <v>102</v>
      </c>
      <c r="S158" s="44"/>
      <c r="T158" s="114" t="s">
        <v>102</v>
      </c>
      <c r="U158" s="44" t="s">
        <v>102</v>
      </c>
      <c r="V158" s="44"/>
      <c r="W158" s="44"/>
      <c r="X158" s="44" t="s">
        <v>102</v>
      </c>
      <c r="Y158" s="44"/>
      <c r="Z158" s="54"/>
      <c r="AA158" s="44" t="s">
        <v>102</v>
      </c>
      <c r="AB158" s="44" t="s">
        <v>102</v>
      </c>
      <c r="AC158" s="44" t="s">
        <v>102</v>
      </c>
      <c r="AD158" s="44" t="s">
        <v>102</v>
      </c>
      <c r="AE158" s="44" t="s">
        <v>102</v>
      </c>
      <c r="AF158" s="44"/>
      <c r="AG158" s="44" t="s">
        <v>102</v>
      </c>
      <c r="AH158" s="44"/>
      <c r="AI158" s="44"/>
      <c r="AJ158" s="44"/>
      <c r="AK158" s="44" t="s">
        <v>102</v>
      </c>
      <c r="AL158" s="44"/>
      <c r="AM158" s="44" t="s">
        <v>102</v>
      </c>
      <c r="AN158" s="44"/>
      <c r="AO158" s="54"/>
      <c r="AP158" s="44"/>
      <c r="AQ158" s="44"/>
      <c r="AR158" s="44"/>
      <c r="AS158" s="44"/>
      <c r="AT158" s="44"/>
      <c r="AU158" s="44"/>
      <c r="AV158" s="44"/>
      <c r="AW158" s="44"/>
      <c r="AX158" s="44"/>
      <c r="AY158" s="44"/>
      <c r="AZ158" s="44"/>
      <c r="BA158" s="44"/>
      <c r="BB158" s="44"/>
      <c r="BC158" s="44"/>
      <c r="BD158" s="115" t="s">
        <v>255</v>
      </c>
    </row>
    <row r="159" spans="1:56" ht="273.60000000000002" x14ac:dyDescent="0.3">
      <c r="A159" s="45"/>
      <c r="B159" s="46">
        <v>152</v>
      </c>
      <c r="C159" s="47" t="s">
        <v>256</v>
      </c>
      <c r="D159" s="50" t="s">
        <v>211</v>
      </c>
      <c r="E159" s="50" t="s">
        <v>888</v>
      </c>
      <c r="F159" s="50" t="s">
        <v>109</v>
      </c>
      <c r="G159" s="50" t="s">
        <v>109</v>
      </c>
      <c r="H159" s="112" t="s">
        <v>101</v>
      </c>
      <c r="I159" s="50" t="s">
        <v>306</v>
      </c>
      <c r="J159" s="116" t="s">
        <v>9</v>
      </c>
      <c r="K159" s="50" t="s">
        <v>60</v>
      </c>
      <c r="L159" s="50" t="s">
        <v>31</v>
      </c>
      <c r="M159" s="112" t="s">
        <v>57</v>
      </c>
      <c r="N159" s="112" t="s">
        <v>4</v>
      </c>
      <c r="O159" s="113">
        <v>2</v>
      </c>
      <c r="P159" s="50" t="s">
        <v>9</v>
      </c>
      <c r="Q159" s="50" t="s">
        <v>9</v>
      </c>
      <c r="R159" s="44" t="s">
        <v>102</v>
      </c>
      <c r="S159" s="44"/>
      <c r="T159" s="44"/>
      <c r="U159" s="44" t="s">
        <v>102</v>
      </c>
      <c r="V159" s="44"/>
      <c r="W159" s="44" t="s">
        <v>102</v>
      </c>
      <c r="X159" s="44" t="s">
        <v>102</v>
      </c>
      <c r="Y159" s="44"/>
      <c r="Z159" s="54"/>
      <c r="AA159" s="44" t="s">
        <v>102</v>
      </c>
      <c r="AB159" s="44" t="s">
        <v>102</v>
      </c>
      <c r="AC159" s="44" t="s">
        <v>102</v>
      </c>
      <c r="AD159" s="44" t="s">
        <v>102</v>
      </c>
      <c r="AE159" s="44" t="s">
        <v>102</v>
      </c>
      <c r="AF159" s="44"/>
      <c r="AG159" s="44" t="s">
        <v>102</v>
      </c>
      <c r="AH159" s="44"/>
      <c r="AI159" s="44"/>
      <c r="AJ159" s="44"/>
      <c r="AK159" s="44"/>
      <c r="AL159" s="44"/>
      <c r="AM159" s="44"/>
      <c r="AN159" s="44"/>
      <c r="AO159" s="54"/>
      <c r="AP159" s="44"/>
      <c r="AQ159" s="44"/>
      <c r="AR159" s="44"/>
      <c r="AS159" s="44"/>
      <c r="AT159" s="44"/>
      <c r="AU159" s="44"/>
      <c r="AV159" s="44"/>
      <c r="AW159" s="44"/>
      <c r="AX159" s="44"/>
      <c r="AY159" s="44"/>
      <c r="AZ159" s="44"/>
      <c r="BA159" s="44"/>
      <c r="BB159" s="44"/>
      <c r="BC159" s="44"/>
      <c r="BD159" s="37" t="s">
        <v>257</v>
      </c>
    </row>
    <row r="160" spans="1:56" ht="244.8" x14ac:dyDescent="0.3">
      <c r="A160" s="45"/>
      <c r="B160" s="46">
        <v>153</v>
      </c>
      <c r="C160" s="47" t="s">
        <v>474</v>
      </c>
      <c r="D160" s="50" t="s">
        <v>211</v>
      </c>
      <c r="E160" s="50" t="s">
        <v>889</v>
      </c>
      <c r="F160" s="50" t="s">
        <v>831</v>
      </c>
      <c r="G160" s="50" t="s">
        <v>528</v>
      </c>
      <c r="H160" s="112" t="s">
        <v>101</v>
      </c>
      <c r="I160" s="50" t="s">
        <v>195</v>
      </c>
      <c r="J160" s="111" t="s">
        <v>9</v>
      </c>
      <c r="K160" s="50" t="s">
        <v>837</v>
      </c>
      <c r="L160" s="50" t="s">
        <v>31</v>
      </c>
      <c r="M160" s="112" t="s">
        <v>57</v>
      </c>
      <c r="N160" s="112" t="s">
        <v>4</v>
      </c>
      <c r="O160" s="113">
        <v>2</v>
      </c>
      <c r="P160" s="50" t="s">
        <v>9</v>
      </c>
      <c r="Q160" s="50" t="s">
        <v>9</v>
      </c>
      <c r="R160" s="44" t="s">
        <v>102</v>
      </c>
      <c r="S160" s="44" t="s">
        <v>102</v>
      </c>
      <c r="T160" s="44"/>
      <c r="U160" s="44"/>
      <c r="V160" s="44" t="s">
        <v>102</v>
      </c>
      <c r="W160" s="44"/>
      <c r="X160" s="44"/>
      <c r="Y160" s="44" t="s">
        <v>102</v>
      </c>
      <c r="Z160" s="54"/>
      <c r="AA160" s="44" t="s">
        <v>102</v>
      </c>
      <c r="AB160" s="44" t="s">
        <v>102</v>
      </c>
      <c r="AC160" s="44"/>
      <c r="AD160" s="44"/>
      <c r="AE160" s="44" t="s">
        <v>102</v>
      </c>
      <c r="AF160" s="44"/>
      <c r="AG160" s="44"/>
      <c r="AH160" s="44" t="s">
        <v>102</v>
      </c>
      <c r="AI160" s="44"/>
      <c r="AJ160" s="44" t="s">
        <v>102</v>
      </c>
      <c r="AK160" s="44"/>
      <c r="AL160" s="44"/>
      <c r="AM160" s="44"/>
      <c r="AN160" s="44"/>
      <c r="AO160" s="54"/>
      <c r="AP160" s="44"/>
      <c r="AQ160" s="44"/>
      <c r="AR160" s="44"/>
      <c r="AS160" s="44"/>
      <c r="AT160" s="44"/>
      <c r="AU160" s="44"/>
      <c r="AV160" s="44"/>
      <c r="AW160" s="44"/>
      <c r="AX160" s="44"/>
      <c r="AY160" s="44"/>
      <c r="AZ160" s="44"/>
      <c r="BA160" s="44"/>
      <c r="BB160" s="44"/>
      <c r="BC160" s="44"/>
      <c r="BD160" s="115" t="s">
        <v>258</v>
      </c>
    </row>
    <row r="161" spans="1:56" ht="72" x14ac:dyDescent="0.3">
      <c r="A161" s="45"/>
      <c r="B161" s="46">
        <v>154</v>
      </c>
      <c r="C161" s="47" t="s">
        <v>473</v>
      </c>
      <c r="D161" s="50" t="s">
        <v>112</v>
      </c>
      <c r="E161" s="50" t="s">
        <v>472</v>
      </c>
      <c r="F161" s="50" t="s">
        <v>109</v>
      </c>
      <c r="G161" s="50" t="s">
        <v>109</v>
      </c>
      <c r="H161" s="112" t="s">
        <v>101</v>
      </c>
      <c r="I161" s="50" t="s">
        <v>198</v>
      </c>
      <c r="J161" s="116" t="s">
        <v>9</v>
      </c>
      <c r="K161" s="50" t="s">
        <v>60</v>
      </c>
      <c r="L161" s="50" t="s">
        <v>31</v>
      </c>
      <c r="M161" s="112" t="s">
        <v>48</v>
      </c>
      <c r="N161" s="112" t="s">
        <v>2</v>
      </c>
      <c r="O161" s="113">
        <v>2</v>
      </c>
      <c r="P161" s="50" t="s">
        <v>9</v>
      </c>
      <c r="Q161" s="50" t="s">
        <v>9</v>
      </c>
      <c r="R161" s="44" t="s">
        <v>102</v>
      </c>
      <c r="S161" s="44" t="s">
        <v>102</v>
      </c>
      <c r="T161" s="44"/>
      <c r="U161" s="44" t="s">
        <v>102</v>
      </c>
      <c r="V161" s="44"/>
      <c r="W161" s="44"/>
      <c r="X161" s="44"/>
      <c r="Y161" s="44"/>
      <c r="Z161" s="54"/>
      <c r="AA161" s="44" t="s">
        <v>102</v>
      </c>
      <c r="AB161" s="44" t="s">
        <v>102</v>
      </c>
      <c r="AC161" s="44"/>
      <c r="AD161" s="44"/>
      <c r="AE161" s="44"/>
      <c r="AF161" s="44"/>
      <c r="AG161" s="44"/>
      <c r="AH161" s="44"/>
      <c r="AI161" s="44"/>
      <c r="AJ161" s="44" t="s">
        <v>102</v>
      </c>
      <c r="AK161" s="44"/>
      <c r="AL161" s="44" t="s">
        <v>102</v>
      </c>
      <c r="AM161" s="44"/>
      <c r="AN161" s="44"/>
      <c r="AO161" s="54"/>
      <c r="AP161" s="44"/>
      <c r="AQ161" s="44"/>
      <c r="AR161" s="44"/>
      <c r="AS161" s="44"/>
      <c r="AT161" s="44"/>
      <c r="AU161" s="44"/>
      <c r="AV161" s="44"/>
      <c r="AW161" s="44"/>
      <c r="AX161" s="44"/>
      <c r="AY161" s="44"/>
      <c r="AZ161" s="44"/>
      <c r="BA161" s="44"/>
      <c r="BB161" s="44"/>
      <c r="BC161" s="44"/>
      <c r="BD161" s="115" t="s">
        <v>259</v>
      </c>
    </row>
    <row r="162" spans="1:56" ht="288" x14ac:dyDescent="0.3">
      <c r="A162" s="45"/>
      <c r="B162" s="46">
        <v>155</v>
      </c>
      <c r="C162" s="47" t="s">
        <v>471</v>
      </c>
      <c r="D162" s="50" t="s">
        <v>147</v>
      </c>
      <c r="E162" s="50" t="s">
        <v>891</v>
      </c>
      <c r="F162" s="50" t="s">
        <v>832</v>
      </c>
      <c r="G162" s="50" t="s">
        <v>109</v>
      </c>
      <c r="H162" s="112" t="s">
        <v>101</v>
      </c>
      <c r="I162" s="50" t="s">
        <v>105</v>
      </c>
      <c r="J162" s="116" t="s">
        <v>9</v>
      </c>
      <c r="K162" s="50" t="s">
        <v>63</v>
      </c>
      <c r="L162" s="50" t="s">
        <v>31</v>
      </c>
      <c r="M162" s="112" t="s">
        <v>18</v>
      </c>
      <c r="N162" s="112" t="s">
        <v>1</v>
      </c>
      <c r="O162" s="113">
        <v>3</v>
      </c>
      <c r="P162" s="50" t="s">
        <v>9</v>
      </c>
      <c r="Q162" s="50" t="s">
        <v>9</v>
      </c>
      <c r="R162" s="44" t="s">
        <v>102</v>
      </c>
      <c r="S162" s="44" t="s">
        <v>102</v>
      </c>
      <c r="T162" s="44" t="s">
        <v>102</v>
      </c>
      <c r="U162" s="44"/>
      <c r="V162" s="44"/>
      <c r="W162" s="44"/>
      <c r="X162" s="44" t="s">
        <v>102</v>
      </c>
      <c r="Y162" s="44"/>
      <c r="Z162" s="54"/>
      <c r="AA162" s="44" t="s">
        <v>102</v>
      </c>
      <c r="AB162" s="44" t="s">
        <v>102</v>
      </c>
      <c r="AC162" s="44"/>
      <c r="AD162" s="44" t="s">
        <v>102</v>
      </c>
      <c r="AE162" s="44" t="s">
        <v>102</v>
      </c>
      <c r="AF162" s="44" t="s">
        <v>102</v>
      </c>
      <c r="AG162" s="44" t="s">
        <v>102</v>
      </c>
      <c r="AH162" s="44"/>
      <c r="AI162" s="44" t="s">
        <v>102</v>
      </c>
      <c r="AJ162" s="44"/>
      <c r="AK162" s="114" t="s">
        <v>102</v>
      </c>
      <c r="AL162" s="44" t="s">
        <v>102</v>
      </c>
      <c r="AM162" s="44" t="s">
        <v>102</v>
      </c>
      <c r="AN162" s="44" t="s">
        <v>102</v>
      </c>
      <c r="AO162" s="54"/>
      <c r="AP162" s="44"/>
      <c r="AQ162" s="44"/>
      <c r="AR162" s="44"/>
      <c r="AS162" s="44"/>
      <c r="AT162" s="44"/>
      <c r="AU162" s="44"/>
      <c r="AV162" s="44"/>
      <c r="AW162" s="44"/>
      <c r="AX162" s="44"/>
      <c r="AY162" s="44"/>
      <c r="AZ162" s="114"/>
      <c r="BA162" s="44"/>
      <c r="BB162" s="44"/>
      <c r="BC162" s="44"/>
      <c r="BD162" s="115" t="s">
        <v>890</v>
      </c>
    </row>
    <row r="163" spans="1:56" ht="129.6" x14ac:dyDescent="0.3">
      <c r="A163" s="45"/>
      <c r="B163" s="46">
        <v>156</v>
      </c>
      <c r="C163" s="127" t="s">
        <v>468</v>
      </c>
      <c r="D163" s="50" t="s">
        <v>469</v>
      </c>
      <c r="E163" s="50" t="s">
        <v>470</v>
      </c>
      <c r="F163" s="50" t="s">
        <v>109</v>
      </c>
      <c r="G163" s="50" t="s">
        <v>109</v>
      </c>
      <c r="H163" s="112" t="s">
        <v>101</v>
      </c>
      <c r="I163" s="50" t="s">
        <v>105</v>
      </c>
      <c r="J163" s="116" t="s">
        <v>9</v>
      </c>
      <c r="K163" s="50" t="s">
        <v>60</v>
      </c>
      <c r="L163" s="50" t="s">
        <v>31</v>
      </c>
      <c r="M163" s="112" t="s">
        <v>12</v>
      </c>
      <c r="N163" s="112" t="s">
        <v>1</v>
      </c>
      <c r="O163" s="113">
        <v>3</v>
      </c>
      <c r="P163" s="50" t="s">
        <v>9</v>
      </c>
      <c r="Q163" s="50" t="s">
        <v>9</v>
      </c>
      <c r="R163" s="44" t="s">
        <v>102</v>
      </c>
      <c r="S163" s="44" t="s">
        <v>102</v>
      </c>
      <c r="T163" s="44" t="s">
        <v>102</v>
      </c>
      <c r="U163" s="44"/>
      <c r="V163" s="44"/>
      <c r="W163" s="44"/>
      <c r="X163" s="44" t="s">
        <v>102</v>
      </c>
      <c r="Y163" s="44"/>
      <c r="Z163" s="54"/>
      <c r="AA163" s="44" t="s">
        <v>102</v>
      </c>
      <c r="AB163" s="44" t="s">
        <v>102</v>
      </c>
      <c r="AC163" s="44"/>
      <c r="AD163" s="44"/>
      <c r="AE163" s="44"/>
      <c r="AF163" s="44"/>
      <c r="AG163" s="44"/>
      <c r="AH163" s="44"/>
      <c r="AI163" s="44"/>
      <c r="AJ163" s="44" t="s">
        <v>102</v>
      </c>
      <c r="AK163" s="114" t="s">
        <v>102</v>
      </c>
      <c r="AL163" s="44"/>
      <c r="AM163" s="44"/>
      <c r="AN163" s="44"/>
      <c r="AO163" s="54"/>
      <c r="AP163" s="44"/>
      <c r="AQ163" s="44"/>
      <c r="AR163" s="44"/>
      <c r="AS163" s="44"/>
      <c r="AT163" s="44"/>
      <c r="AU163" s="44"/>
      <c r="AV163" s="44"/>
      <c r="AW163" s="44"/>
      <c r="AX163" s="44"/>
      <c r="AY163" s="44"/>
      <c r="AZ163" s="114"/>
      <c r="BA163" s="44"/>
      <c r="BB163" s="44"/>
      <c r="BC163" s="44"/>
      <c r="BD163" s="115" t="s">
        <v>260</v>
      </c>
    </row>
    <row r="164" spans="1:56" ht="72" x14ac:dyDescent="0.3">
      <c r="A164" s="45"/>
      <c r="B164" s="46">
        <v>157</v>
      </c>
      <c r="C164" s="47" t="s">
        <v>467</v>
      </c>
      <c r="D164" s="50" t="s">
        <v>112</v>
      </c>
      <c r="E164" s="50" t="s">
        <v>261</v>
      </c>
      <c r="F164" s="50" t="s">
        <v>109</v>
      </c>
      <c r="G164" s="50" t="s">
        <v>109</v>
      </c>
      <c r="H164" s="112" t="s">
        <v>197</v>
      </c>
      <c r="I164" s="50" t="s">
        <v>306</v>
      </c>
      <c r="J164" s="116" t="s">
        <v>9</v>
      </c>
      <c r="K164" s="50" t="s">
        <v>60</v>
      </c>
      <c r="L164" s="50" t="s">
        <v>31</v>
      </c>
      <c r="M164" s="112" t="s">
        <v>44</v>
      </c>
      <c r="N164" s="112" t="s">
        <v>2</v>
      </c>
      <c r="O164" s="113">
        <v>2</v>
      </c>
      <c r="P164" s="50" t="s">
        <v>9</v>
      </c>
      <c r="Q164" s="50" t="s">
        <v>9</v>
      </c>
      <c r="R164" s="44" t="s">
        <v>102</v>
      </c>
      <c r="S164" s="44"/>
      <c r="T164" s="44"/>
      <c r="U164" s="44" t="s">
        <v>102</v>
      </c>
      <c r="V164" s="44"/>
      <c r="W164" s="44"/>
      <c r="X164" s="44" t="s">
        <v>102</v>
      </c>
      <c r="Y164" s="44"/>
      <c r="Z164" s="54"/>
      <c r="AA164" s="44" t="s">
        <v>102</v>
      </c>
      <c r="AB164" s="44" t="s">
        <v>102</v>
      </c>
      <c r="AC164" s="44"/>
      <c r="AD164" s="44" t="s">
        <v>102</v>
      </c>
      <c r="AE164" s="44" t="s">
        <v>102</v>
      </c>
      <c r="AF164" s="44"/>
      <c r="AG164" s="44"/>
      <c r="AH164" s="44"/>
      <c r="AI164" s="44"/>
      <c r="AJ164" s="44" t="s">
        <v>102</v>
      </c>
      <c r="AK164" s="44"/>
      <c r="AL164" s="44" t="s">
        <v>102</v>
      </c>
      <c r="AM164" s="44"/>
      <c r="AN164" s="44"/>
      <c r="AO164" s="54"/>
      <c r="AP164" s="44"/>
      <c r="AQ164" s="44"/>
      <c r="AR164" s="44"/>
      <c r="AS164" s="44"/>
      <c r="AT164" s="44"/>
      <c r="AU164" s="122"/>
      <c r="AV164" s="44"/>
      <c r="AW164" s="44"/>
      <c r="AX164" s="44"/>
      <c r="AY164" s="44"/>
      <c r="AZ164" s="44"/>
      <c r="BA164" s="44"/>
      <c r="BB164" s="44"/>
      <c r="BC164" s="44"/>
      <c r="BD164" s="115" t="s">
        <v>262</v>
      </c>
    </row>
    <row r="165" spans="1:56" ht="116.7" customHeight="1" x14ac:dyDescent="0.3">
      <c r="A165" s="45"/>
      <c r="B165" s="46">
        <v>158</v>
      </c>
      <c r="C165" s="47" t="s">
        <v>568</v>
      </c>
      <c r="D165" s="50" t="s">
        <v>110</v>
      </c>
      <c r="E165" s="50" t="s">
        <v>566</v>
      </c>
      <c r="F165" s="50" t="s">
        <v>369</v>
      </c>
      <c r="G165" s="50" t="s">
        <v>574</v>
      </c>
      <c r="H165" s="112" t="s">
        <v>101</v>
      </c>
      <c r="I165" s="50" t="s">
        <v>306</v>
      </c>
      <c r="J165" s="116" t="s">
        <v>9</v>
      </c>
      <c r="K165" s="50" t="s">
        <v>63</v>
      </c>
      <c r="L165" s="50" t="s">
        <v>31</v>
      </c>
      <c r="M165" s="112" t="s">
        <v>25</v>
      </c>
      <c r="N165" s="112" t="s">
        <v>1</v>
      </c>
      <c r="O165" s="113">
        <v>3</v>
      </c>
      <c r="P165" s="50" t="s">
        <v>9</v>
      </c>
      <c r="Q165" s="50" t="s">
        <v>9</v>
      </c>
      <c r="R165" s="44" t="s">
        <v>102</v>
      </c>
      <c r="S165" s="44"/>
      <c r="T165" s="44"/>
      <c r="U165" s="44"/>
      <c r="V165" s="44" t="s">
        <v>102</v>
      </c>
      <c r="W165" s="44" t="s">
        <v>102</v>
      </c>
      <c r="X165" s="44" t="s">
        <v>102</v>
      </c>
      <c r="Y165" s="44"/>
      <c r="Z165" s="54"/>
      <c r="AA165" s="44" t="s">
        <v>102</v>
      </c>
      <c r="AB165" s="44" t="s">
        <v>102</v>
      </c>
      <c r="AC165" s="44" t="s">
        <v>102</v>
      </c>
      <c r="AD165" s="44" t="s">
        <v>102</v>
      </c>
      <c r="AE165" s="44" t="s">
        <v>102</v>
      </c>
      <c r="AF165" s="44"/>
      <c r="AG165" s="44" t="s">
        <v>102</v>
      </c>
      <c r="AH165" s="44"/>
      <c r="AI165" s="44" t="s">
        <v>102</v>
      </c>
      <c r="AJ165" s="44"/>
      <c r="AK165" s="44" t="s">
        <v>102</v>
      </c>
      <c r="AL165" s="44"/>
      <c r="AM165" s="44" t="s">
        <v>102</v>
      </c>
      <c r="AN165" s="44"/>
      <c r="AO165" s="54"/>
      <c r="AP165" s="44"/>
      <c r="AQ165" s="44"/>
      <c r="AR165" s="44"/>
      <c r="AS165" s="44"/>
      <c r="AT165" s="44"/>
      <c r="AU165" s="44"/>
      <c r="AV165" s="44"/>
      <c r="AW165" s="44"/>
      <c r="AX165" s="44"/>
      <c r="AY165" s="44"/>
      <c r="AZ165" s="44"/>
      <c r="BA165" s="44"/>
      <c r="BB165" s="44"/>
      <c r="BC165" s="44"/>
      <c r="BD165" s="115" t="s">
        <v>111</v>
      </c>
    </row>
    <row r="166" spans="1:56" ht="70.5" customHeight="1" x14ac:dyDescent="0.3">
      <c r="A166" s="45"/>
      <c r="B166" s="46">
        <v>159</v>
      </c>
      <c r="C166" s="47" t="s">
        <v>465</v>
      </c>
      <c r="D166" s="50" t="s">
        <v>263</v>
      </c>
      <c r="E166" s="50" t="s">
        <v>466</v>
      </c>
      <c r="F166" s="50" t="s">
        <v>827</v>
      </c>
      <c r="G166" s="50" t="s">
        <v>528</v>
      </c>
      <c r="H166" s="112" t="s">
        <v>101</v>
      </c>
      <c r="I166" s="50" t="s">
        <v>195</v>
      </c>
      <c r="J166" s="116" t="s">
        <v>9</v>
      </c>
      <c r="K166" s="50" t="s">
        <v>823</v>
      </c>
      <c r="L166" s="50" t="s">
        <v>22</v>
      </c>
      <c r="M166" s="112" t="s">
        <v>10</v>
      </c>
      <c r="N166" s="112" t="s">
        <v>1</v>
      </c>
      <c r="O166" s="113">
        <v>3</v>
      </c>
      <c r="P166" s="128" t="s">
        <v>9</v>
      </c>
      <c r="Q166" s="50" t="s">
        <v>9</v>
      </c>
      <c r="R166" s="44" t="s">
        <v>102</v>
      </c>
      <c r="S166" s="44" t="s">
        <v>102</v>
      </c>
      <c r="T166" s="44" t="s">
        <v>102</v>
      </c>
      <c r="U166" s="44"/>
      <c r="V166" s="44"/>
      <c r="W166" s="44"/>
      <c r="X166" s="44" t="s">
        <v>102</v>
      </c>
      <c r="Y166" s="44"/>
      <c r="Z166" s="54"/>
      <c r="AA166" s="44" t="s">
        <v>102</v>
      </c>
      <c r="AB166" s="44"/>
      <c r="AC166" s="44"/>
      <c r="AD166" s="44"/>
      <c r="AE166" s="44"/>
      <c r="AF166" s="44"/>
      <c r="AG166" s="44"/>
      <c r="AH166" s="44"/>
      <c r="AI166" s="44"/>
      <c r="AJ166" s="44"/>
      <c r="AK166" s="44" t="s">
        <v>102</v>
      </c>
      <c r="AL166" s="44" t="s">
        <v>102</v>
      </c>
      <c r="AM166" s="44"/>
      <c r="AN166" s="44"/>
      <c r="AO166" s="54"/>
      <c r="AP166" s="44"/>
      <c r="AQ166" s="44"/>
      <c r="AR166" s="44"/>
      <c r="AS166" s="44"/>
      <c r="AT166" s="44"/>
      <c r="AU166" s="44"/>
      <c r="AV166" s="44"/>
      <c r="AW166" s="44"/>
      <c r="AX166" s="44"/>
      <c r="AY166" s="44"/>
      <c r="AZ166" s="44"/>
      <c r="BA166" s="44"/>
      <c r="BB166" s="44"/>
      <c r="BC166" s="44"/>
      <c r="BD166" s="115" t="s">
        <v>264</v>
      </c>
    </row>
    <row r="167" spans="1:56" ht="196.2" customHeight="1" x14ac:dyDescent="0.3">
      <c r="A167" s="45"/>
      <c r="B167" s="46">
        <v>160</v>
      </c>
      <c r="C167" s="127" t="s">
        <v>462</v>
      </c>
      <c r="D167" s="50" t="s">
        <v>265</v>
      </c>
      <c r="E167" s="50" t="s">
        <v>463</v>
      </c>
      <c r="F167" s="50" t="s">
        <v>827</v>
      </c>
      <c r="G167" s="50" t="s">
        <v>528</v>
      </c>
      <c r="H167" s="112" t="s">
        <v>101</v>
      </c>
      <c r="I167" s="50" t="s">
        <v>195</v>
      </c>
      <c r="J167" s="116" t="s">
        <v>9</v>
      </c>
      <c r="K167" s="50" t="s">
        <v>823</v>
      </c>
      <c r="L167" s="50" t="s">
        <v>22</v>
      </c>
      <c r="M167" s="112" t="s">
        <v>10</v>
      </c>
      <c r="N167" s="112" t="s">
        <v>1</v>
      </c>
      <c r="O167" s="113">
        <v>3</v>
      </c>
      <c r="P167" s="141" t="s">
        <v>464</v>
      </c>
      <c r="Q167" s="141" t="s">
        <v>101</v>
      </c>
      <c r="R167" s="44" t="s">
        <v>102</v>
      </c>
      <c r="S167" s="44" t="s">
        <v>102</v>
      </c>
      <c r="T167" s="44" t="s">
        <v>102</v>
      </c>
      <c r="U167" s="44"/>
      <c r="V167" s="44" t="s">
        <v>102</v>
      </c>
      <c r="W167" s="44"/>
      <c r="X167" s="44"/>
      <c r="Y167" s="44"/>
      <c r="Z167" s="54"/>
      <c r="AA167" s="44" t="s">
        <v>102</v>
      </c>
      <c r="AB167" s="44" t="s">
        <v>102</v>
      </c>
      <c r="AC167" s="44" t="s">
        <v>102</v>
      </c>
      <c r="AD167" s="44" t="s">
        <v>102</v>
      </c>
      <c r="AE167" s="44" t="s">
        <v>102</v>
      </c>
      <c r="AF167" s="44" t="s">
        <v>102</v>
      </c>
      <c r="AG167" s="44"/>
      <c r="AH167" s="44"/>
      <c r="AI167" s="44" t="s">
        <v>102</v>
      </c>
      <c r="AJ167" s="44"/>
      <c r="AK167" s="44" t="s">
        <v>102</v>
      </c>
      <c r="AL167" s="44" t="s">
        <v>102</v>
      </c>
      <c r="AM167" s="44"/>
      <c r="AN167" s="44"/>
      <c r="AO167" s="54"/>
      <c r="AP167" s="44"/>
      <c r="AQ167" s="44"/>
      <c r="AR167" s="56">
        <f>AVERAGE(16%, 5%)</f>
        <v>0.10500000000000001</v>
      </c>
      <c r="AS167" s="118">
        <f>AVERAGE(80%, 50%)</f>
        <v>0.65</v>
      </c>
      <c r="AT167" s="44"/>
      <c r="AU167" s="56">
        <f>AVERAGE(60%, 6%)</f>
        <v>0.32999999999999996</v>
      </c>
      <c r="AV167" s="44"/>
      <c r="AW167" s="44"/>
      <c r="AX167" s="44"/>
      <c r="AY167" s="44"/>
      <c r="AZ167" s="44"/>
      <c r="BA167" s="44"/>
      <c r="BB167" s="44"/>
      <c r="BC167" s="44"/>
      <c r="BD167" s="115" t="s">
        <v>266</v>
      </c>
    </row>
    <row r="168" spans="1:56" ht="115.95" customHeight="1" x14ac:dyDescent="0.3">
      <c r="A168" s="45"/>
      <c r="B168" s="46">
        <v>161</v>
      </c>
      <c r="C168" s="47" t="s">
        <v>457</v>
      </c>
      <c r="D168" s="50" t="s">
        <v>375</v>
      </c>
      <c r="E168" s="50" t="s">
        <v>377</v>
      </c>
      <c r="F168" s="50" t="s">
        <v>109</v>
      </c>
      <c r="G168" s="50" t="s">
        <v>109</v>
      </c>
      <c r="H168" s="112" t="s">
        <v>101</v>
      </c>
      <c r="I168" s="50" t="s">
        <v>306</v>
      </c>
      <c r="J168" s="111" t="s">
        <v>9</v>
      </c>
      <c r="K168" s="50" t="s">
        <v>60</v>
      </c>
      <c r="L168" s="50" t="s">
        <v>31</v>
      </c>
      <c r="M168" s="112" t="s">
        <v>25</v>
      </c>
      <c r="N168" s="112" t="s">
        <v>1</v>
      </c>
      <c r="O168" s="113">
        <v>1</v>
      </c>
      <c r="P168" s="50" t="s">
        <v>9</v>
      </c>
      <c r="Q168" s="50" t="s">
        <v>9</v>
      </c>
      <c r="R168" s="44" t="s">
        <v>102</v>
      </c>
      <c r="S168" s="44" t="s">
        <v>102</v>
      </c>
      <c r="T168" s="44" t="s">
        <v>102</v>
      </c>
      <c r="U168" s="44" t="s">
        <v>102</v>
      </c>
      <c r="V168" s="44" t="s">
        <v>102</v>
      </c>
      <c r="W168" s="44"/>
      <c r="X168" s="44" t="s">
        <v>102</v>
      </c>
      <c r="Y168" s="44"/>
      <c r="Z168" s="54"/>
      <c r="AA168" s="44" t="s">
        <v>102</v>
      </c>
      <c r="AB168" s="44" t="s">
        <v>102</v>
      </c>
      <c r="AC168" s="44" t="s">
        <v>102</v>
      </c>
      <c r="AD168" s="44" t="s">
        <v>102</v>
      </c>
      <c r="AE168" s="44" t="s">
        <v>102</v>
      </c>
      <c r="AF168" s="44"/>
      <c r="AG168" s="44"/>
      <c r="AH168" s="44"/>
      <c r="AI168" s="44" t="s">
        <v>102</v>
      </c>
      <c r="AJ168" s="44"/>
      <c r="AK168" s="44" t="s">
        <v>102</v>
      </c>
      <c r="AL168" s="44"/>
      <c r="AM168" s="44"/>
      <c r="AN168" s="44"/>
      <c r="AO168" s="54"/>
      <c r="AP168" s="44"/>
      <c r="AQ168" s="44"/>
      <c r="AR168" s="44"/>
      <c r="AS168" s="44"/>
      <c r="AT168" s="44"/>
      <c r="AU168" s="44"/>
      <c r="AV168" s="44"/>
      <c r="AW168" s="44"/>
      <c r="AX168" s="44"/>
      <c r="AY168" s="44"/>
      <c r="AZ168" s="44"/>
      <c r="BA168" s="44"/>
      <c r="BB168" s="44"/>
      <c r="BC168" s="44"/>
      <c r="BD168" s="115" t="s">
        <v>267</v>
      </c>
    </row>
    <row r="169" spans="1:56" ht="187.5" customHeight="1" x14ac:dyDescent="0.3">
      <c r="A169" s="45"/>
      <c r="B169" s="46">
        <v>162</v>
      </c>
      <c r="C169" s="47" t="s">
        <v>456</v>
      </c>
      <c r="D169" s="50" t="s">
        <v>112</v>
      </c>
      <c r="E169" s="50" t="s">
        <v>1015</v>
      </c>
      <c r="F169" s="50" t="s">
        <v>337</v>
      </c>
      <c r="G169" s="50" t="s">
        <v>574</v>
      </c>
      <c r="H169" s="112" t="s">
        <v>197</v>
      </c>
      <c r="I169" s="50" t="s">
        <v>105</v>
      </c>
      <c r="J169" s="111" t="s">
        <v>9</v>
      </c>
      <c r="K169" s="50" t="s">
        <v>825</v>
      </c>
      <c r="L169" s="50" t="s">
        <v>31</v>
      </c>
      <c r="M169" s="112" t="s">
        <v>51</v>
      </c>
      <c r="N169" s="112" t="s">
        <v>2</v>
      </c>
      <c r="O169" s="113">
        <v>1</v>
      </c>
      <c r="P169" s="50" t="s">
        <v>9</v>
      </c>
      <c r="Q169" s="50" t="s">
        <v>9</v>
      </c>
      <c r="R169" s="44" t="s">
        <v>102</v>
      </c>
      <c r="S169" s="44" t="s">
        <v>102</v>
      </c>
      <c r="T169" s="44" t="s">
        <v>102</v>
      </c>
      <c r="U169" s="44"/>
      <c r="V169" s="44"/>
      <c r="W169" s="44"/>
      <c r="X169" s="44"/>
      <c r="Y169" s="44"/>
      <c r="Z169" s="54"/>
      <c r="AA169" s="44" t="s">
        <v>102</v>
      </c>
      <c r="AB169" s="44" t="s">
        <v>102</v>
      </c>
      <c r="AC169" s="44" t="s">
        <v>102</v>
      </c>
      <c r="AD169" s="44" t="s">
        <v>102</v>
      </c>
      <c r="AE169" s="44" t="s">
        <v>102</v>
      </c>
      <c r="AF169" s="44"/>
      <c r="AG169" s="44" t="s">
        <v>102</v>
      </c>
      <c r="AH169" s="44" t="s">
        <v>102</v>
      </c>
      <c r="AI169" s="44" t="s">
        <v>102</v>
      </c>
      <c r="AJ169" s="44"/>
      <c r="AK169" s="44" t="s">
        <v>102</v>
      </c>
      <c r="AL169" s="44" t="s">
        <v>102</v>
      </c>
      <c r="AM169" s="44"/>
      <c r="AN169" s="44"/>
      <c r="AO169" s="54"/>
      <c r="AP169" s="44"/>
      <c r="AQ169" s="44"/>
      <c r="AR169" s="44"/>
      <c r="AS169" s="44"/>
      <c r="AT169" s="44"/>
      <c r="AU169" s="44"/>
      <c r="AV169" s="44"/>
      <c r="AW169" s="44"/>
      <c r="AX169" s="44"/>
      <c r="AY169" s="44"/>
      <c r="AZ169" s="44"/>
      <c r="BA169" s="44"/>
      <c r="BB169" s="44"/>
      <c r="BC169" s="44"/>
      <c r="BD169" s="115" t="s">
        <v>268</v>
      </c>
    </row>
    <row r="170" spans="1:56" ht="172.8" x14ac:dyDescent="0.3">
      <c r="A170" s="45"/>
      <c r="B170" s="46">
        <v>163</v>
      </c>
      <c r="C170" s="47" t="s">
        <v>368</v>
      </c>
      <c r="D170" s="50" t="s">
        <v>124</v>
      </c>
      <c r="E170" s="50" t="s">
        <v>370</v>
      </c>
      <c r="F170" s="50" t="s">
        <v>369</v>
      </c>
      <c r="G170" s="50" t="s">
        <v>574</v>
      </c>
      <c r="H170" s="112" t="s">
        <v>101</v>
      </c>
      <c r="I170" s="50" t="s">
        <v>195</v>
      </c>
      <c r="J170" s="116" t="s">
        <v>9</v>
      </c>
      <c r="K170" s="50" t="s">
        <v>63</v>
      </c>
      <c r="L170" s="50" t="s">
        <v>31</v>
      </c>
      <c r="M170" s="112" t="s">
        <v>57</v>
      </c>
      <c r="N170" s="112" t="s">
        <v>4</v>
      </c>
      <c r="O170" s="113">
        <v>2</v>
      </c>
      <c r="P170" s="50" t="s">
        <v>9</v>
      </c>
      <c r="Q170" s="50" t="s">
        <v>9</v>
      </c>
      <c r="R170" s="44" t="s">
        <v>102</v>
      </c>
      <c r="S170" s="44"/>
      <c r="T170" s="44" t="s">
        <v>102</v>
      </c>
      <c r="U170" s="44"/>
      <c r="V170" s="44" t="s">
        <v>102</v>
      </c>
      <c r="W170" s="44"/>
      <c r="X170" s="44" t="s">
        <v>102</v>
      </c>
      <c r="Y170" s="44"/>
      <c r="Z170" s="54"/>
      <c r="AA170" s="44" t="s">
        <v>102</v>
      </c>
      <c r="AB170" s="44" t="s">
        <v>102</v>
      </c>
      <c r="AC170" s="44" t="s">
        <v>102</v>
      </c>
      <c r="AD170" s="44" t="s">
        <v>102</v>
      </c>
      <c r="AE170" s="44" t="s">
        <v>102</v>
      </c>
      <c r="AF170" s="44"/>
      <c r="AG170" s="44" t="s">
        <v>102</v>
      </c>
      <c r="AH170" s="44"/>
      <c r="AI170" s="44" t="s">
        <v>102</v>
      </c>
      <c r="AJ170" s="44"/>
      <c r="AK170" s="44" t="s">
        <v>102</v>
      </c>
      <c r="AL170" s="44" t="s">
        <v>102</v>
      </c>
      <c r="AM170" s="44" t="s">
        <v>102</v>
      </c>
      <c r="AN170" s="44"/>
      <c r="AO170" s="54"/>
      <c r="AP170" s="44"/>
      <c r="AQ170" s="44"/>
      <c r="AR170" s="44"/>
      <c r="AS170" s="44"/>
      <c r="AT170" s="44"/>
      <c r="AU170" s="44"/>
      <c r="AV170" s="44"/>
      <c r="AW170" s="44"/>
      <c r="AX170" s="44"/>
      <c r="AY170" s="44"/>
      <c r="AZ170" s="44"/>
      <c r="BA170" s="44"/>
      <c r="BB170" s="44"/>
      <c r="BC170" s="44"/>
      <c r="BD170" s="115" t="s">
        <v>269</v>
      </c>
    </row>
    <row r="171" spans="1:56" ht="144" x14ac:dyDescent="0.3">
      <c r="A171" s="45"/>
      <c r="B171" s="46">
        <v>164</v>
      </c>
      <c r="C171" s="47" t="s">
        <v>366</v>
      </c>
      <c r="D171" s="50" t="s">
        <v>124</v>
      </c>
      <c r="E171" s="50" t="s">
        <v>367</v>
      </c>
      <c r="F171" s="50" t="s">
        <v>429</v>
      </c>
      <c r="G171" s="50" t="s">
        <v>528</v>
      </c>
      <c r="H171" s="112" t="s">
        <v>101</v>
      </c>
      <c r="I171" s="50" t="s">
        <v>195</v>
      </c>
      <c r="J171" s="116" t="s">
        <v>9</v>
      </c>
      <c r="K171" s="50" t="s">
        <v>63</v>
      </c>
      <c r="L171" s="50" t="s">
        <v>31</v>
      </c>
      <c r="M171" s="112" t="s">
        <v>61</v>
      </c>
      <c r="N171" s="112" t="s">
        <v>5</v>
      </c>
      <c r="O171" s="113">
        <v>2</v>
      </c>
      <c r="P171" s="50" t="s">
        <v>9</v>
      </c>
      <c r="Q171" s="50" t="s">
        <v>9</v>
      </c>
      <c r="R171" s="44" t="s">
        <v>102</v>
      </c>
      <c r="S171" s="44"/>
      <c r="T171" s="44" t="s">
        <v>102</v>
      </c>
      <c r="U171" s="44"/>
      <c r="V171" s="44" t="s">
        <v>102</v>
      </c>
      <c r="W171" s="44"/>
      <c r="X171" s="44" t="s">
        <v>102</v>
      </c>
      <c r="Y171" s="44"/>
      <c r="Z171" s="54"/>
      <c r="AA171" s="44" t="s">
        <v>102</v>
      </c>
      <c r="AB171" s="44" t="s">
        <v>102</v>
      </c>
      <c r="AC171" s="44" t="s">
        <v>102</v>
      </c>
      <c r="AD171" s="44" t="s">
        <v>102</v>
      </c>
      <c r="AE171" s="44" t="s">
        <v>102</v>
      </c>
      <c r="AF171" s="44"/>
      <c r="AG171" s="44" t="s">
        <v>102</v>
      </c>
      <c r="AH171" s="44"/>
      <c r="AI171" s="44" t="s">
        <v>102</v>
      </c>
      <c r="AJ171" s="44" t="s">
        <v>102</v>
      </c>
      <c r="AK171" s="44" t="s">
        <v>102</v>
      </c>
      <c r="AL171" s="44" t="s">
        <v>102</v>
      </c>
      <c r="AM171" s="44"/>
      <c r="AN171" s="44"/>
      <c r="AO171" s="54"/>
      <c r="AP171" s="44"/>
      <c r="AQ171" s="44"/>
      <c r="AR171" s="44"/>
      <c r="AS171" s="44"/>
      <c r="AT171" s="44"/>
      <c r="AU171" s="44"/>
      <c r="AV171" s="44"/>
      <c r="AW171" s="44"/>
      <c r="AX171" s="44"/>
      <c r="AY171" s="44"/>
      <c r="AZ171" s="44"/>
      <c r="BA171" s="44"/>
      <c r="BB171" s="44"/>
      <c r="BC171" s="44"/>
      <c r="BD171" s="115" t="s">
        <v>270</v>
      </c>
    </row>
    <row r="172" spans="1:56" ht="158.4" x14ac:dyDescent="0.3">
      <c r="A172" s="45"/>
      <c r="B172" s="46">
        <v>165</v>
      </c>
      <c r="C172" s="47" t="s">
        <v>357</v>
      </c>
      <c r="D172" s="50" t="s">
        <v>124</v>
      </c>
      <c r="E172" s="50" t="s">
        <v>439</v>
      </c>
      <c r="F172" s="50" t="s">
        <v>429</v>
      </c>
      <c r="G172" s="50" t="s">
        <v>528</v>
      </c>
      <c r="H172" s="112" t="s">
        <v>101</v>
      </c>
      <c r="I172" s="50" t="s">
        <v>195</v>
      </c>
      <c r="J172" s="116" t="s">
        <v>9</v>
      </c>
      <c r="K172" s="50" t="s">
        <v>63</v>
      </c>
      <c r="L172" s="50" t="s">
        <v>31</v>
      </c>
      <c r="M172" s="112" t="s">
        <v>57</v>
      </c>
      <c r="N172" s="112" t="s">
        <v>4</v>
      </c>
      <c r="O172" s="113">
        <v>2</v>
      </c>
      <c r="P172" s="50" t="s">
        <v>9</v>
      </c>
      <c r="Q172" s="50" t="s">
        <v>9</v>
      </c>
      <c r="R172" s="44"/>
      <c r="S172" s="44" t="s">
        <v>102</v>
      </c>
      <c r="T172" s="44" t="s">
        <v>102</v>
      </c>
      <c r="U172" s="44"/>
      <c r="V172" s="44" t="s">
        <v>102</v>
      </c>
      <c r="W172" s="44"/>
      <c r="X172" s="44" t="s">
        <v>102</v>
      </c>
      <c r="Y172" s="44"/>
      <c r="Z172" s="54"/>
      <c r="AA172" s="44" t="s">
        <v>102</v>
      </c>
      <c r="AB172" s="44" t="s">
        <v>102</v>
      </c>
      <c r="AC172" s="44" t="s">
        <v>102</v>
      </c>
      <c r="AD172" s="44" t="s">
        <v>102</v>
      </c>
      <c r="AE172" s="44"/>
      <c r="AF172" s="44" t="s">
        <v>102</v>
      </c>
      <c r="AG172" s="44" t="s">
        <v>102</v>
      </c>
      <c r="AH172" s="44"/>
      <c r="AI172" s="44" t="s">
        <v>102</v>
      </c>
      <c r="AJ172" s="44" t="s">
        <v>102</v>
      </c>
      <c r="AK172" s="44" t="s">
        <v>102</v>
      </c>
      <c r="AL172" s="44"/>
      <c r="AM172" s="44"/>
      <c r="AN172" s="44" t="s">
        <v>102</v>
      </c>
      <c r="AO172" s="54"/>
      <c r="AP172" s="44"/>
      <c r="AQ172" s="44"/>
      <c r="AR172" s="44"/>
      <c r="AS172" s="44"/>
      <c r="AT172" s="44"/>
      <c r="AU172" s="44"/>
      <c r="AV172" s="44"/>
      <c r="AW172" s="44"/>
      <c r="AX172" s="44"/>
      <c r="AY172" s="44"/>
      <c r="AZ172" s="44"/>
      <c r="BA172" s="44"/>
      <c r="BB172" s="44"/>
      <c r="BC172" s="44"/>
      <c r="BD172" s="11" t="s">
        <v>271</v>
      </c>
    </row>
    <row r="173" spans="1:56" ht="47.7" customHeight="1" x14ac:dyDescent="0.3">
      <c r="A173" s="45"/>
      <c r="B173" s="46">
        <v>166</v>
      </c>
      <c r="C173" s="47" t="s">
        <v>440</v>
      </c>
      <c r="D173" s="50" t="s">
        <v>115</v>
      </c>
      <c r="E173" s="50" t="s">
        <v>442</v>
      </c>
      <c r="F173" s="50" t="s">
        <v>337</v>
      </c>
      <c r="G173" s="50" t="s">
        <v>574</v>
      </c>
      <c r="H173" s="112" t="s">
        <v>197</v>
      </c>
      <c r="I173" s="50" t="s">
        <v>198</v>
      </c>
      <c r="J173" s="116" t="s">
        <v>9</v>
      </c>
      <c r="K173" s="50" t="s">
        <v>825</v>
      </c>
      <c r="L173" s="50" t="s">
        <v>31</v>
      </c>
      <c r="M173" s="112" t="s">
        <v>10</v>
      </c>
      <c r="N173" s="112" t="s">
        <v>1</v>
      </c>
      <c r="O173" s="113">
        <v>3</v>
      </c>
      <c r="P173" s="141" t="s">
        <v>438</v>
      </c>
      <c r="Q173" s="141" t="s">
        <v>197</v>
      </c>
      <c r="R173" s="44" t="s">
        <v>102</v>
      </c>
      <c r="S173" s="44"/>
      <c r="T173" s="44"/>
      <c r="U173" s="44"/>
      <c r="V173" s="44" t="s">
        <v>102</v>
      </c>
      <c r="W173" s="44" t="s">
        <v>102</v>
      </c>
      <c r="X173" s="44" t="s">
        <v>102</v>
      </c>
      <c r="Y173" s="44" t="s">
        <v>102</v>
      </c>
      <c r="Z173" s="54"/>
      <c r="AA173" s="44" t="s">
        <v>102</v>
      </c>
      <c r="AB173" s="44" t="s">
        <v>102</v>
      </c>
      <c r="AC173" s="44" t="s">
        <v>102</v>
      </c>
      <c r="AD173" s="44" t="s">
        <v>102</v>
      </c>
      <c r="AE173" s="44" t="s">
        <v>102</v>
      </c>
      <c r="AF173" s="44" t="s">
        <v>102</v>
      </c>
      <c r="AG173" s="44" t="s">
        <v>102</v>
      </c>
      <c r="AH173" s="44" t="s">
        <v>102</v>
      </c>
      <c r="AI173" s="44" t="s">
        <v>102</v>
      </c>
      <c r="AJ173" s="44" t="s">
        <v>102</v>
      </c>
      <c r="AK173" s="44" t="s">
        <v>102</v>
      </c>
      <c r="AL173" s="44" t="s">
        <v>102</v>
      </c>
      <c r="AM173" s="44"/>
      <c r="AN173" s="44"/>
      <c r="AO173" s="54"/>
      <c r="AP173" s="44"/>
      <c r="AQ173" s="44"/>
      <c r="AR173" s="44"/>
      <c r="AS173" s="56">
        <v>0.3</v>
      </c>
      <c r="AT173" s="44"/>
      <c r="AU173" s="44"/>
      <c r="AV173" s="44"/>
      <c r="AW173" s="44"/>
      <c r="AX173" s="44"/>
      <c r="AY173" s="56">
        <v>0.6</v>
      </c>
      <c r="AZ173" s="44"/>
      <c r="BA173" s="44"/>
      <c r="BB173" s="44"/>
      <c r="BC173" s="44"/>
      <c r="BD173" s="115" t="s">
        <v>273</v>
      </c>
    </row>
    <row r="174" spans="1:56" ht="149.69999999999999" customHeight="1" x14ac:dyDescent="0.3">
      <c r="A174" s="45"/>
      <c r="B174" s="46">
        <v>167</v>
      </c>
      <c r="C174" s="47" t="s">
        <v>454</v>
      </c>
      <c r="D174" s="50" t="s">
        <v>115</v>
      </c>
      <c r="E174" s="50" t="s">
        <v>455</v>
      </c>
      <c r="F174" s="50" t="s">
        <v>311</v>
      </c>
      <c r="G174" s="128" t="s">
        <v>574</v>
      </c>
      <c r="H174" s="112" t="s">
        <v>197</v>
      </c>
      <c r="I174" s="50" t="s">
        <v>198</v>
      </c>
      <c r="J174" s="116" t="s">
        <v>9</v>
      </c>
      <c r="K174" s="50" t="s">
        <v>54</v>
      </c>
      <c r="L174" s="50" t="s">
        <v>29</v>
      </c>
      <c r="M174" s="112" t="s">
        <v>40</v>
      </c>
      <c r="N174" s="112" t="s">
        <v>2</v>
      </c>
      <c r="O174" s="113">
        <v>1</v>
      </c>
      <c r="P174" s="50" t="s">
        <v>9</v>
      </c>
      <c r="Q174" s="50" t="s">
        <v>9</v>
      </c>
      <c r="R174" s="44" t="s">
        <v>102</v>
      </c>
      <c r="S174" s="44"/>
      <c r="T174" s="44"/>
      <c r="U174" s="44"/>
      <c r="V174" s="44" t="s">
        <v>102</v>
      </c>
      <c r="W174" s="44"/>
      <c r="X174" s="44" t="s">
        <v>102</v>
      </c>
      <c r="Y174" s="44"/>
      <c r="Z174" s="54"/>
      <c r="AA174" s="44" t="s">
        <v>102</v>
      </c>
      <c r="AB174" s="44" t="s">
        <v>102</v>
      </c>
      <c r="AC174" s="44"/>
      <c r="AD174" s="44" t="s">
        <v>102</v>
      </c>
      <c r="AE174" s="44"/>
      <c r="AF174" s="44"/>
      <c r="AG174" s="44" t="s">
        <v>102</v>
      </c>
      <c r="AH174" s="44"/>
      <c r="AI174" s="44" t="s">
        <v>102</v>
      </c>
      <c r="AJ174" s="44"/>
      <c r="AK174" s="44"/>
      <c r="AL174" s="44"/>
      <c r="AM174" s="44"/>
      <c r="AN174" s="44"/>
      <c r="AO174" s="54"/>
      <c r="AP174" s="44"/>
      <c r="AQ174" s="44"/>
      <c r="AR174" s="44"/>
      <c r="AS174" s="44"/>
      <c r="AT174" s="44"/>
      <c r="AU174" s="44"/>
      <c r="AV174" s="44"/>
      <c r="AW174" s="44"/>
      <c r="AX174" s="44"/>
      <c r="AY174" s="44"/>
      <c r="AZ174" s="44"/>
      <c r="BA174" s="44"/>
      <c r="BB174" s="44"/>
      <c r="BC174" s="44"/>
      <c r="BD174" s="115" t="s">
        <v>826</v>
      </c>
    </row>
    <row r="175" spans="1:56" ht="86.4" x14ac:dyDescent="0.3">
      <c r="A175" s="45"/>
      <c r="B175" s="46">
        <v>168</v>
      </c>
      <c r="C175" s="47" t="s">
        <v>892</v>
      </c>
      <c r="D175" s="50" t="s">
        <v>115</v>
      </c>
      <c r="E175" s="50" t="s">
        <v>449</v>
      </c>
      <c r="F175" s="50" t="s">
        <v>369</v>
      </c>
      <c r="G175" s="50" t="s">
        <v>574</v>
      </c>
      <c r="H175" s="112" t="s">
        <v>197</v>
      </c>
      <c r="I175" s="50" t="s">
        <v>198</v>
      </c>
      <c r="J175" s="116" t="s">
        <v>9</v>
      </c>
      <c r="K175" s="50" t="s">
        <v>825</v>
      </c>
      <c r="L175" s="50" t="s">
        <v>31</v>
      </c>
      <c r="M175" s="112" t="s">
        <v>16</v>
      </c>
      <c r="N175" s="112" t="s">
        <v>1</v>
      </c>
      <c r="O175" s="113">
        <v>2</v>
      </c>
      <c r="P175" s="50" t="s">
        <v>9</v>
      </c>
      <c r="Q175" s="50" t="s">
        <v>9</v>
      </c>
      <c r="R175" s="44" t="s">
        <v>102</v>
      </c>
      <c r="S175" s="44"/>
      <c r="T175" s="44"/>
      <c r="U175" s="44"/>
      <c r="V175" s="44" t="s">
        <v>102</v>
      </c>
      <c r="W175" s="44"/>
      <c r="X175" s="44" t="s">
        <v>102</v>
      </c>
      <c r="Y175" s="44" t="s">
        <v>102</v>
      </c>
      <c r="Z175" s="54"/>
      <c r="AA175" s="44" t="s">
        <v>102</v>
      </c>
      <c r="AB175" s="44" t="s">
        <v>102</v>
      </c>
      <c r="AC175" s="44" t="s">
        <v>102</v>
      </c>
      <c r="AD175" s="44" t="s">
        <v>102</v>
      </c>
      <c r="AE175" s="44" t="s">
        <v>102</v>
      </c>
      <c r="AF175" s="44"/>
      <c r="AG175" s="44" t="s">
        <v>102</v>
      </c>
      <c r="AH175" s="44" t="s">
        <v>102</v>
      </c>
      <c r="AI175" s="44" t="s">
        <v>102</v>
      </c>
      <c r="AJ175" s="44"/>
      <c r="AK175" s="44"/>
      <c r="AL175" s="44" t="s">
        <v>102</v>
      </c>
      <c r="AM175" s="44" t="s">
        <v>102</v>
      </c>
      <c r="AN175" s="44"/>
      <c r="AO175" s="54"/>
      <c r="AP175" s="44"/>
      <c r="AQ175" s="44"/>
      <c r="AR175" s="44"/>
      <c r="AS175" s="44"/>
      <c r="AT175" s="44"/>
      <c r="AU175" s="44"/>
      <c r="AV175" s="44"/>
      <c r="AW175" s="44"/>
      <c r="AX175" s="44"/>
      <c r="AY175" s="44"/>
      <c r="AZ175" s="44"/>
      <c r="BA175" s="44"/>
      <c r="BB175" s="44"/>
      <c r="BC175" s="44"/>
      <c r="BD175" s="115" t="s">
        <v>274</v>
      </c>
    </row>
    <row r="176" spans="1:56" ht="72" x14ac:dyDescent="0.3">
      <c r="A176" s="45"/>
      <c r="B176" s="46">
        <v>169</v>
      </c>
      <c r="C176" s="47" t="s">
        <v>451</v>
      </c>
      <c r="D176" s="50" t="s">
        <v>115</v>
      </c>
      <c r="E176" s="50" t="s">
        <v>453</v>
      </c>
      <c r="F176" s="50" t="s">
        <v>337</v>
      </c>
      <c r="G176" s="50" t="s">
        <v>574</v>
      </c>
      <c r="H176" s="112" t="s">
        <v>197</v>
      </c>
      <c r="I176" s="50" t="s">
        <v>198</v>
      </c>
      <c r="J176" s="116" t="s">
        <v>9</v>
      </c>
      <c r="K176" s="50" t="s">
        <v>825</v>
      </c>
      <c r="L176" s="50" t="s">
        <v>31</v>
      </c>
      <c r="M176" s="112" t="s">
        <v>57</v>
      </c>
      <c r="N176" s="112" t="s">
        <v>4</v>
      </c>
      <c r="O176" s="113">
        <v>2</v>
      </c>
      <c r="P176" s="141" t="s">
        <v>452</v>
      </c>
      <c r="Q176" s="141" t="s">
        <v>197</v>
      </c>
      <c r="R176" s="44" t="s">
        <v>102</v>
      </c>
      <c r="S176" s="44"/>
      <c r="T176" s="44"/>
      <c r="U176" s="44"/>
      <c r="V176" s="44"/>
      <c r="W176" s="44"/>
      <c r="X176" s="44" t="s">
        <v>102</v>
      </c>
      <c r="Y176" s="44" t="s">
        <v>102</v>
      </c>
      <c r="Z176" s="54"/>
      <c r="AA176" s="44" t="s">
        <v>102</v>
      </c>
      <c r="AB176" s="44" t="s">
        <v>102</v>
      </c>
      <c r="AC176" s="44" t="s">
        <v>102</v>
      </c>
      <c r="AD176" s="44"/>
      <c r="AE176" s="44" t="s">
        <v>102</v>
      </c>
      <c r="AF176" s="44"/>
      <c r="AG176" s="44" t="s">
        <v>102</v>
      </c>
      <c r="AH176" s="44" t="s">
        <v>102</v>
      </c>
      <c r="AI176" s="44" t="s">
        <v>102</v>
      </c>
      <c r="AJ176" s="44" t="s">
        <v>102</v>
      </c>
      <c r="AK176" s="44"/>
      <c r="AL176" s="44" t="s">
        <v>102</v>
      </c>
      <c r="AM176" s="44"/>
      <c r="AN176" s="44"/>
      <c r="AO176" s="54"/>
      <c r="AP176" s="44"/>
      <c r="AQ176" s="44"/>
      <c r="AR176" s="44"/>
      <c r="AS176" s="56">
        <v>0.5</v>
      </c>
      <c r="AT176" s="44"/>
      <c r="AU176" s="44"/>
      <c r="AV176" s="44"/>
      <c r="AW176" s="44"/>
      <c r="AX176" s="44"/>
      <c r="AY176" s="44"/>
      <c r="AZ176" s="44"/>
      <c r="BA176" s="44"/>
      <c r="BB176" s="44"/>
      <c r="BC176" s="44"/>
      <c r="BD176" s="121" t="s">
        <v>450</v>
      </c>
    </row>
    <row r="177" spans="1:56" ht="100.8" x14ac:dyDescent="0.3">
      <c r="A177" s="45"/>
      <c r="B177" s="46">
        <v>170</v>
      </c>
      <c r="C177" s="47" t="s">
        <v>447</v>
      </c>
      <c r="D177" s="50" t="s">
        <v>115</v>
      </c>
      <c r="E177" s="50" t="s">
        <v>446</v>
      </c>
      <c r="F177" s="50" t="s">
        <v>445</v>
      </c>
      <c r="G177" s="50" t="s">
        <v>574</v>
      </c>
      <c r="H177" s="112" t="s">
        <v>197</v>
      </c>
      <c r="I177" s="50" t="s">
        <v>198</v>
      </c>
      <c r="J177" s="116" t="s">
        <v>9</v>
      </c>
      <c r="K177" s="50" t="s">
        <v>825</v>
      </c>
      <c r="L177" s="50" t="s">
        <v>31</v>
      </c>
      <c r="M177" s="112" t="s">
        <v>25</v>
      </c>
      <c r="N177" s="112" t="s">
        <v>1</v>
      </c>
      <c r="O177" s="113">
        <v>2</v>
      </c>
      <c r="P177" s="141" t="s">
        <v>448</v>
      </c>
      <c r="Q177" s="141" t="s">
        <v>197</v>
      </c>
      <c r="R177" s="44" t="s">
        <v>102</v>
      </c>
      <c r="S177" s="44"/>
      <c r="T177" s="44"/>
      <c r="U177" s="44" t="s">
        <v>102</v>
      </c>
      <c r="V177" s="44" t="s">
        <v>102</v>
      </c>
      <c r="W177" s="44" t="s">
        <v>102</v>
      </c>
      <c r="X177" s="44" t="s">
        <v>102</v>
      </c>
      <c r="Y177" s="44" t="s">
        <v>102</v>
      </c>
      <c r="Z177" s="54"/>
      <c r="AA177" s="44" t="s">
        <v>102</v>
      </c>
      <c r="AB177" s="44" t="s">
        <v>102</v>
      </c>
      <c r="AC177" s="44" t="s">
        <v>102</v>
      </c>
      <c r="AD177" s="44" t="s">
        <v>102</v>
      </c>
      <c r="AE177" s="44" t="s">
        <v>102</v>
      </c>
      <c r="AF177" s="44"/>
      <c r="AG177" s="44" t="s">
        <v>102</v>
      </c>
      <c r="AH177" s="44" t="s">
        <v>102</v>
      </c>
      <c r="AI177" s="44" t="s">
        <v>102</v>
      </c>
      <c r="AJ177" s="44" t="s">
        <v>102</v>
      </c>
      <c r="AK177" s="44"/>
      <c r="AL177" s="44" t="s">
        <v>102</v>
      </c>
      <c r="AM177" s="44"/>
      <c r="AN177" s="44"/>
      <c r="AO177" s="54"/>
      <c r="AP177" s="44"/>
      <c r="AQ177" s="44"/>
      <c r="AR177" s="44"/>
      <c r="AS177" s="44"/>
      <c r="AT177" s="44"/>
      <c r="AU177" s="56">
        <v>0.09</v>
      </c>
      <c r="AV177" s="44"/>
      <c r="AW177" s="44"/>
      <c r="AX177" s="44"/>
      <c r="AY177" s="44"/>
      <c r="AZ177" s="44"/>
      <c r="BA177" s="44"/>
      <c r="BB177" s="44"/>
      <c r="BC177" s="44"/>
      <c r="BD177" s="115" t="s">
        <v>275</v>
      </c>
    </row>
    <row r="178" spans="1:56" ht="43.2" x14ac:dyDescent="0.3">
      <c r="A178" s="45"/>
      <c r="B178" s="46">
        <v>171</v>
      </c>
      <c r="C178" s="47" t="s">
        <v>479</v>
      </c>
      <c r="D178" s="50" t="s">
        <v>115</v>
      </c>
      <c r="E178" s="50" t="s">
        <v>478</v>
      </c>
      <c r="F178" s="50" t="s">
        <v>445</v>
      </c>
      <c r="G178" s="50" t="s">
        <v>574</v>
      </c>
      <c r="H178" s="112" t="s">
        <v>191</v>
      </c>
      <c r="I178" s="50" t="s">
        <v>192</v>
      </c>
      <c r="J178" s="116" t="s">
        <v>9</v>
      </c>
      <c r="K178" s="50" t="s">
        <v>825</v>
      </c>
      <c r="L178" s="50" t="s">
        <v>31</v>
      </c>
      <c r="M178" s="112" t="s">
        <v>39</v>
      </c>
      <c r="N178" s="112" t="s">
        <v>2</v>
      </c>
      <c r="O178" s="113">
        <v>3</v>
      </c>
      <c r="P178" s="141" t="s">
        <v>579</v>
      </c>
      <c r="Q178" s="141" t="s">
        <v>191</v>
      </c>
      <c r="R178" s="44" t="s">
        <v>102</v>
      </c>
      <c r="S178" s="44" t="s">
        <v>102</v>
      </c>
      <c r="T178" s="44" t="s">
        <v>102</v>
      </c>
      <c r="U178" s="44" t="s">
        <v>102</v>
      </c>
      <c r="V178" s="44" t="s">
        <v>102</v>
      </c>
      <c r="W178" s="44" t="s">
        <v>102</v>
      </c>
      <c r="X178" s="44" t="s">
        <v>102</v>
      </c>
      <c r="Y178" s="44" t="s">
        <v>102</v>
      </c>
      <c r="Z178" s="54"/>
      <c r="AA178" s="44" t="s">
        <v>102</v>
      </c>
      <c r="AB178" s="44" t="s">
        <v>102</v>
      </c>
      <c r="AC178" s="44" t="s">
        <v>102</v>
      </c>
      <c r="AD178" s="44" t="s">
        <v>102</v>
      </c>
      <c r="AE178" s="44" t="s">
        <v>102</v>
      </c>
      <c r="AF178" s="44" t="s">
        <v>102</v>
      </c>
      <c r="AG178" s="44" t="s">
        <v>102</v>
      </c>
      <c r="AH178" s="44" t="s">
        <v>102</v>
      </c>
      <c r="AI178" s="44" t="s">
        <v>102</v>
      </c>
      <c r="AJ178" s="44" t="s">
        <v>102</v>
      </c>
      <c r="AK178" s="44" t="s">
        <v>102</v>
      </c>
      <c r="AL178" s="44" t="s">
        <v>102</v>
      </c>
      <c r="AM178" s="44" t="s">
        <v>102</v>
      </c>
      <c r="AN178" s="44"/>
      <c r="AO178" s="54"/>
      <c r="AP178" s="44"/>
      <c r="AQ178" s="44"/>
      <c r="AR178" s="44"/>
      <c r="AS178" s="44"/>
      <c r="AT178" s="44"/>
      <c r="AU178" s="44"/>
      <c r="AV178" s="44"/>
      <c r="AW178" s="44"/>
      <c r="AX178" s="44"/>
      <c r="AY178" s="44"/>
      <c r="AZ178" s="44"/>
      <c r="BA178" s="44"/>
      <c r="BB178" s="56">
        <v>0.4</v>
      </c>
      <c r="BC178" s="44"/>
      <c r="BD178" s="115" t="s">
        <v>278</v>
      </c>
    </row>
    <row r="179" spans="1:56" ht="244.8" x14ac:dyDescent="0.3">
      <c r="A179" s="45"/>
      <c r="B179" s="46">
        <v>172</v>
      </c>
      <c r="C179" s="47" t="s">
        <v>477</v>
      </c>
      <c r="D179" s="50" t="s">
        <v>115</v>
      </c>
      <c r="E179" s="50" t="s">
        <v>894</v>
      </c>
      <c r="F179" s="50" t="s">
        <v>445</v>
      </c>
      <c r="G179" s="50" t="s">
        <v>574</v>
      </c>
      <c r="H179" s="112" t="s">
        <v>191</v>
      </c>
      <c r="I179" s="50" t="s">
        <v>192</v>
      </c>
      <c r="J179" s="116" t="s">
        <v>9</v>
      </c>
      <c r="K179" s="50" t="s">
        <v>825</v>
      </c>
      <c r="L179" s="50" t="s">
        <v>31</v>
      </c>
      <c r="M179" s="112" t="s">
        <v>41</v>
      </c>
      <c r="N179" s="112" t="s">
        <v>2</v>
      </c>
      <c r="O179" s="113">
        <v>3</v>
      </c>
      <c r="P179" s="50" t="s">
        <v>9</v>
      </c>
      <c r="Q179" s="50" t="s">
        <v>9</v>
      </c>
      <c r="R179" s="44" t="s">
        <v>102</v>
      </c>
      <c r="S179" s="44"/>
      <c r="T179" s="44"/>
      <c r="U179" s="44"/>
      <c r="V179" s="44" t="s">
        <v>102</v>
      </c>
      <c r="W179" s="44"/>
      <c r="X179" s="44" t="s">
        <v>102</v>
      </c>
      <c r="Y179" s="44" t="s">
        <v>102</v>
      </c>
      <c r="Z179" s="54"/>
      <c r="AA179" s="44" t="s">
        <v>102</v>
      </c>
      <c r="AB179" s="44" t="s">
        <v>102</v>
      </c>
      <c r="AC179" s="44" t="s">
        <v>102</v>
      </c>
      <c r="AD179" s="44" t="s">
        <v>102</v>
      </c>
      <c r="AE179" s="44" t="s">
        <v>102</v>
      </c>
      <c r="AF179" s="44" t="s">
        <v>102</v>
      </c>
      <c r="AG179" s="44" t="s">
        <v>102</v>
      </c>
      <c r="AH179" s="44"/>
      <c r="AI179" s="44" t="s">
        <v>102</v>
      </c>
      <c r="AJ179" s="44" t="s">
        <v>102</v>
      </c>
      <c r="AK179" s="44" t="s">
        <v>102</v>
      </c>
      <c r="AL179" s="44"/>
      <c r="AM179" s="44" t="s">
        <v>102</v>
      </c>
      <c r="AN179" s="44"/>
      <c r="AO179" s="54"/>
      <c r="AP179" s="44"/>
      <c r="AQ179" s="44"/>
      <c r="AR179" s="44"/>
      <c r="AS179" s="44"/>
      <c r="AT179" s="44"/>
      <c r="AU179" s="44"/>
      <c r="AV179" s="44"/>
      <c r="AW179" s="44"/>
      <c r="AX179" s="44"/>
      <c r="AY179" s="44"/>
      <c r="AZ179" s="44"/>
      <c r="BA179" s="44"/>
      <c r="BB179" s="44"/>
      <c r="BC179" s="44"/>
      <c r="BD179" s="115" t="s">
        <v>279</v>
      </c>
    </row>
    <row r="180" spans="1:56" ht="302.39999999999998" x14ac:dyDescent="0.3">
      <c r="A180" s="45"/>
      <c r="B180" s="46">
        <v>173</v>
      </c>
      <c r="C180" s="47" t="s">
        <v>895</v>
      </c>
      <c r="D180" s="50" t="s">
        <v>277</v>
      </c>
      <c r="E180" s="50" t="s">
        <v>896</v>
      </c>
      <c r="F180" s="50" t="s">
        <v>322</v>
      </c>
      <c r="G180" s="50" t="s">
        <v>574</v>
      </c>
      <c r="H180" s="112" t="s">
        <v>101</v>
      </c>
      <c r="I180" s="50" t="s">
        <v>306</v>
      </c>
      <c r="J180" s="116" t="s">
        <v>9</v>
      </c>
      <c r="K180" s="50" t="s">
        <v>63</v>
      </c>
      <c r="L180" s="50" t="s">
        <v>31</v>
      </c>
      <c r="M180" s="50" t="s">
        <v>12</v>
      </c>
      <c r="N180" s="112" t="s">
        <v>1</v>
      </c>
      <c r="O180" s="113">
        <v>2</v>
      </c>
      <c r="P180" s="50" t="s">
        <v>9</v>
      </c>
      <c r="Q180" s="50" t="s">
        <v>9</v>
      </c>
      <c r="R180" s="44" t="s">
        <v>102</v>
      </c>
      <c r="S180" s="44" t="s">
        <v>102</v>
      </c>
      <c r="T180" s="44" t="s">
        <v>102</v>
      </c>
      <c r="U180" s="44" t="s">
        <v>102</v>
      </c>
      <c r="V180" s="44" t="s">
        <v>102</v>
      </c>
      <c r="W180" s="44" t="s">
        <v>102</v>
      </c>
      <c r="X180" s="44" t="s">
        <v>102</v>
      </c>
      <c r="Y180" s="44" t="s">
        <v>102</v>
      </c>
      <c r="Z180" s="54"/>
      <c r="AA180" s="44" t="s">
        <v>102</v>
      </c>
      <c r="AB180" s="44" t="s">
        <v>102</v>
      </c>
      <c r="AC180" s="44" t="s">
        <v>102</v>
      </c>
      <c r="AD180" s="44" t="s">
        <v>102</v>
      </c>
      <c r="AE180" s="44" t="s">
        <v>102</v>
      </c>
      <c r="AF180" s="44" t="s">
        <v>102</v>
      </c>
      <c r="AG180" s="44" t="s">
        <v>102</v>
      </c>
      <c r="AH180" s="44"/>
      <c r="AI180" s="44"/>
      <c r="AJ180" s="44"/>
      <c r="AK180" s="44" t="s">
        <v>102</v>
      </c>
      <c r="AL180" s="44" t="s">
        <v>102</v>
      </c>
      <c r="AM180" s="44"/>
      <c r="AN180" s="44"/>
      <c r="AO180" s="54"/>
      <c r="AP180" s="44"/>
      <c r="AQ180" s="44"/>
      <c r="AR180" s="44"/>
      <c r="AS180" s="44"/>
      <c r="AT180" s="44"/>
      <c r="AU180" s="44"/>
      <c r="AV180" s="44"/>
      <c r="AW180" s="44"/>
      <c r="AX180" s="44"/>
      <c r="AY180" s="44"/>
      <c r="AZ180" s="44"/>
      <c r="BA180" s="44"/>
      <c r="BB180" s="44"/>
      <c r="BC180" s="44"/>
      <c r="BD180" s="115" t="s">
        <v>349</v>
      </c>
    </row>
    <row r="181" spans="1:56" ht="158.4" x14ac:dyDescent="0.3">
      <c r="A181" s="45"/>
      <c r="B181" s="46">
        <v>174</v>
      </c>
      <c r="C181" s="48" t="s">
        <v>336</v>
      </c>
      <c r="D181" s="50" t="s">
        <v>135</v>
      </c>
      <c r="E181" s="50" t="s">
        <v>340</v>
      </c>
      <c r="F181" s="50" t="s">
        <v>337</v>
      </c>
      <c r="G181" s="50" t="s">
        <v>574</v>
      </c>
      <c r="H181" s="112" t="s">
        <v>101</v>
      </c>
      <c r="I181" s="50" t="s">
        <v>195</v>
      </c>
      <c r="J181" s="116" t="s">
        <v>9</v>
      </c>
      <c r="K181" s="50" t="s">
        <v>837</v>
      </c>
      <c r="L181" s="50" t="s">
        <v>31</v>
      </c>
      <c r="M181" s="112" t="s">
        <v>44</v>
      </c>
      <c r="N181" s="112" t="s">
        <v>2</v>
      </c>
      <c r="O181" s="113">
        <v>2</v>
      </c>
      <c r="P181" s="141" t="s">
        <v>341</v>
      </c>
      <c r="Q181" s="141" t="s">
        <v>101</v>
      </c>
      <c r="R181" s="44" t="s">
        <v>102</v>
      </c>
      <c r="S181" s="44" t="s">
        <v>102</v>
      </c>
      <c r="T181" s="44" t="s">
        <v>102</v>
      </c>
      <c r="U181" s="44"/>
      <c r="V181" s="44"/>
      <c r="W181" s="44"/>
      <c r="X181" s="44" t="s">
        <v>102</v>
      </c>
      <c r="Y181" s="44"/>
      <c r="Z181" s="54"/>
      <c r="AA181" s="44"/>
      <c r="AB181" s="44" t="s">
        <v>102</v>
      </c>
      <c r="AC181" s="44" t="s">
        <v>102</v>
      </c>
      <c r="AD181" s="44"/>
      <c r="AE181" s="44" t="s">
        <v>102</v>
      </c>
      <c r="AF181" s="44" t="s">
        <v>102</v>
      </c>
      <c r="AG181" s="44"/>
      <c r="AH181" s="44"/>
      <c r="AI181" s="44"/>
      <c r="AJ181" s="44"/>
      <c r="AK181" s="114" t="s">
        <v>102</v>
      </c>
      <c r="AL181" s="44"/>
      <c r="AM181" s="44"/>
      <c r="AN181" s="44"/>
      <c r="AO181" s="54"/>
      <c r="AP181" s="44"/>
      <c r="AQ181" s="44"/>
      <c r="AR181" s="56">
        <v>0.39</v>
      </c>
      <c r="AS181" s="56">
        <v>0.4</v>
      </c>
      <c r="AT181" s="44"/>
      <c r="AU181" s="44"/>
      <c r="AV181" s="44"/>
      <c r="AW181" s="44"/>
      <c r="AX181" s="44"/>
      <c r="AY181" s="44"/>
      <c r="AZ181" s="114"/>
      <c r="BA181" s="44"/>
      <c r="BB181" s="44"/>
      <c r="BC181" s="44"/>
      <c r="BD181" s="115" t="s">
        <v>1043</v>
      </c>
    </row>
    <row r="182" spans="1:56" ht="118.2" customHeight="1" x14ac:dyDescent="0.3">
      <c r="A182" s="45"/>
      <c r="B182" s="46">
        <v>175</v>
      </c>
      <c r="C182" s="47" t="s">
        <v>334</v>
      </c>
      <c r="D182" s="50" t="s">
        <v>135</v>
      </c>
      <c r="E182" s="50" t="s">
        <v>346</v>
      </c>
      <c r="F182" s="50" t="s">
        <v>109</v>
      </c>
      <c r="G182" s="50" t="s">
        <v>109</v>
      </c>
      <c r="H182" s="112" t="s">
        <v>101</v>
      </c>
      <c r="I182" s="50" t="s">
        <v>105</v>
      </c>
      <c r="J182" s="116" t="s">
        <v>9</v>
      </c>
      <c r="K182" s="50" t="s">
        <v>60</v>
      </c>
      <c r="L182" s="50" t="s">
        <v>31</v>
      </c>
      <c r="M182" s="112" t="s">
        <v>40</v>
      </c>
      <c r="N182" s="112" t="s">
        <v>2</v>
      </c>
      <c r="O182" s="113">
        <v>2</v>
      </c>
      <c r="P182" s="141" t="s">
        <v>319</v>
      </c>
      <c r="Q182" s="141" t="s">
        <v>101</v>
      </c>
      <c r="R182" s="44" t="s">
        <v>102</v>
      </c>
      <c r="S182" s="44" t="s">
        <v>102</v>
      </c>
      <c r="T182" s="44"/>
      <c r="U182" s="44"/>
      <c r="V182" s="44" t="s">
        <v>102</v>
      </c>
      <c r="W182" s="44"/>
      <c r="X182" s="44"/>
      <c r="Y182" s="44"/>
      <c r="Z182" s="54"/>
      <c r="AA182" s="44" t="s">
        <v>102</v>
      </c>
      <c r="AB182" s="44" t="s">
        <v>102</v>
      </c>
      <c r="AC182" s="44"/>
      <c r="AD182" s="44" t="s">
        <v>102</v>
      </c>
      <c r="AE182" s="44"/>
      <c r="AF182" s="44" t="s">
        <v>102</v>
      </c>
      <c r="AG182" s="44" t="s">
        <v>102</v>
      </c>
      <c r="AH182" s="44"/>
      <c r="AI182" s="44"/>
      <c r="AJ182" s="44" t="s">
        <v>102</v>
      </c>
      <c r="AK182" s="44" t="s">
        <v>102</v>
      </c>
      <c r="AL182" s="44" t="s">
        <v>102</v>
      </c>
      <c r="AM182" s="44" t="s">
        <v>102</v>
      </c>
      <c r="AN182" s="44"/>
      <c r="AO182" s="54"/>
      <c r="AP182" s="44"/>
      <c r="AQ182" s="44"/>
      <c r="AR182" s="44"/>
      <c r="AS182" s="44"/>
      <c r="AT182" s="44"/>
      <c r="AU182" s="44"/>
      <c r="AV182" s="44"/>
      <c r="AW182" s="44"/>
      <c r="AX182" s="44"/>
      <c r="AY182" s="44"/>
      <c r="AZ182" s="44"/>
      <c r="BA182" s="44"/>
      <c r="BB182" s="44"/>
      <c r="BC182" s="44"/>
      <c r="BD182" s="115" t="s">
        <v>1044</v>
      </c>
    </row>
    <row r="183" spans="1:56" ht="118.2" customHeight="1" x14ac:dyDescent="0.3">
      <c r="A183" s="45"/>
      <c r="B183" s="46">
        <v>176</v>
      </c>
      <c r="C183" s="47" t="s">
        <v>897</v>
      </c>
      <c r="D183" s="50" t="s">
        <v>135</v>
      </c>
      <c r="E183" s="50" t="s">
        <v>312</v>
      </c>
      <c r="F183" s="50" t="s">
        <v>337</v>
      </c>
      <c r="G183" s="50" t="s">
        <v>574</v>
      </c>
      <c r="H183" s="112" t="s">
        <v>101</v>
      </c>
      <c r="I183" s="50" t="s">
        <v>195</v>
      </c>
      <c r="J183" s="116" t="s">
        <v>9</v>
      </c>
      <c r="K183" s="50" t="s">
        <v>837</v>
      </c>
      <c r="L183" s="50" t="s">
        <v>31</v>
      </c>
      <c r="M183" s="112" t="s">
        <v>12</v>
      </c>
      <c r="N183" s="112" t="s">
        <v>1</v>
      </c>
      <c r="O183" s="113">
        <v>3</v>
      </c>
      <c r="P183" s="141" t="s">
        <v>350</v>
      </c>
      <c r="Q183" s="141" t="s">
        <v>101</v>
      </c>
      <c r="R183" s="44" t="s">
        <v>102</v>
      </c>
      <c r="S183" s="44" t="s">
        <v>102</v>
      </c>
      <c r="T183" s="44" t="s">
        <v>102</v>
      </c>
      <c r="U183" s="44" t="s">
        <v>102</v>
      </c>
      <c r="V183" s="44" t="s">
        <v>102</v>
      </c>
      <c r="W183" s="44"/>
      <c r="X183" s="44" t="s">
        <v>102</v>
      </c>
      <c r="Y183" s="44" t="s">
        <v>102</v>
      </c>
      <c r="Z183" s="54"/>
      <c r="AA183" s="44" t="s">
        <v>102</v>
      </c>
      <c r="AB183" s="44" t="s">
        <v>102</v>
      </c>
      <c r="AC183" s="44" t="s">
        <v>102</v>
      </c>
      <c r="AD183" s="44" t="s">
        <v>102</v>
      </c>
      <c r="AE183" s="44" t="s">
        <v>102</v>
      </c>
      <c r="AF183" s="44" t="s">
        <v>102</v>
      </c>
      <c r="AG183" s="44" t="s">
        <v>102</v>
      </c>
      <c r="AH183" s="44" t="s">
        <v>102</v>
      </c>
      <c r="AI183" s="44" t="s">
        <v>102</v>
      </c>
      <c r="AJ183" s="44" t="s">
        <v>102</v>
      </c>
      <c r="AK183" s="44" t="s">
        <v>102</v>
      </c>
      <c r="AL183" s="44" t="s">
        <v>102</v>
      </c>
      <c r="AM183" s="44"/>
      <c r="AN183" s="44"/>
      <c r="AO183" s="54"/>
      <c r="AP183" s="44"/>
      <c r="AQ183" s="44"/>
      <c r="AR183" s="56">
        <v>0.15</v>
      </c>
      <c r="AS183" s="44"/>
      <c r="AT183" s="44"/>
      <c r="AU183" s="44"/>
      <c r="AV183" s="44"/>
      <c r="AW183" s="44"/>
      <c r="AX183" s="44"/>
      <c r="AY183" s="44"/>
      <c r="AZ183" s="44"/>
      <c r="BA183" s="44"/>
      <c r="BB183" s="44"/>
      <c r="BC183" s="44"/>
      <c r="BD183" s="115" t="s">
        <v>1045</v>
      </c>
    </row>
    <row r="184" spans="1:56" ht="118.2" customHeight="1" x14ac:dyDescent="0.3">
      <c r="A184" s="45"/>
      <c r="B184" s="46">
        <v>177</v>
      </c>
      <c r="C184" s="18" t="s">
        <v>1163</v>
      </c>
      <c r="D184" s="50" t="s">
        <v>146</v>
      </c>
      <c r="E184" s="50" t="s">
        <v>492</v>
      </c>
      <c r="F184" s="50" t="s">
        <v>337</v>
      </c>
      <c r="G184" s="50" t="s">
        <v>528</v>
      </c>
      <c r="H184" s="112" t="s">
        <v>101</v>
      </c>
      <c r="I184" s="50" t="s">
        <v>195</v>
      </c>
      <c r="J184" s="116" t="s">
        <v>9</v>
      </c>
      <c r="K184" s="50" t="s">
        <v>837</v>
      </c>
      <c r="L184" s="50" t="s">
        <v>31</v>
      </c>
      <c r="M184" s="112" t="s">
        <v>7</v>
      </c>
      <c r="N184" s="112" t="s">
        <v>1</v>
      </c>
      <c r="O184" s="113">
        <v>3</v>
      </c>
      <c r="P184" s="18" t="s">
        <v>1164</v>
      </c>
      <c r="Q184" s="50" t="s">
        <v>197</v>
      </c>
      <c r="R184" s="44" t="s">
        <v>102</v>
      </c>
      <c r="S184" s="44" t="s">
        <v>102</v>
      </c>
      <c r="T184" s="44"/>
      <c r="U184" s="44" t="s">
        <v>102</v>
      </c>
      <c r="V184" s="44"/>
      <c r="W184" s="44"/>
      <c r="X184" s="44" t="s">
        <v>102</v>
      </c>
      <c r="Y184" s="44"/>
      <c r="Z184" s="54"/>
      <c r="AA184" s="44" t="s">
        <v>102</v>
      </c>
      <c r="AB184" s="44" t="s">
        <v>102</v>
      </c>
      <c r="AC184" s="44"/>
      <c r="AD184" s="44"/>
      <c r="AE184" s="44" t="s">
        <v>102</v>
      </c>
      <c r="AF184" s="44"/>
      <c r="AG184" s="44"/>
      <c r="AH184" s="19" t="s">
        <v>102</v>
      </c>
      <c r="AI184" s="44" t="s">
        <v>102</v>
      </c>
      <c r="AJ184" s="44"/>
      <c r="AK184" s="44"/>
      <c r="AL184" s="44" t="s">
        <v>102</v>
      </c>
      <c r="AM184" s="44"/>
      <c r="AN184" s="44"/>
      <c r="AO184" s="54"/>
      <c r="AP184" s="44"/>
      <c r="AQ184" s="44"/>
      <c r="AR184" s="44"/>
      <c r="AS184" s="44"/>
      <c r="AT184" s="44"/>
      <c r="AU184" s="44"/>
      <c r="AV184" s="44"/>
      <c r="AW184" s="44"/>
      <c r="AX184" s="44"/>
      <c r="AY184" s="44"/>
      <c r="AZ184" s="44"/>
      <c r="BA184" s="44"/>
      <c r="BB184" s="44"/>
      <c r="BC184" s="44"/>
      <c r="BD184" s="11" t="s">
        <v>1162</v>
      </c>
    </row>
    <row r="185" spans="1:56" ht="118.2" customHeight="1" x14ac:dyDescent="0.3">
      <c r="A185" s="45"/>
      <c r="B185" s="46">
        <v>178</v>
      </c>
      <c r="C185" s="22" t="s">
        <v>1165</v>
      </c>
      <c r="D185" s="50" t="s">
        <v>146</v>
      </c>
      <c r="E185" s="50" t="s">
        <v>307</v>
      </c>
      <c r="F185" s="47" t="s">
        <v>337</v>
      </c>
      <c r="G185" s="48" t="s">
        <v>528</v>
      </c>
      <c r="H185" s="112" t="s">
        <v>197</v>
      </c>
      <c r="I185" s="50" t="s">
        <v>306</v>
      </c>
      <c r="J185" s="116" t="s">
        <v>9</v>
      </c>
      <c r="K185" s="50" t="s">
        <v>837</v>
      </c>
      <c r="L185" s="50" t="s">
        <v>31</v>
      </c>
      <c r="M185" s="112" t="s">
        <v>7</v>
      </c>
      <c r="N185" s="112" t="s">
        <v>1</v>
      </c>
      <c r="O185" s="113">
        <v>3</v>
      </c>
      <c r="P185" s="18" t="s">
        <v>1166</v>
      </c>
      <c r="Q185" s="50" t="s">
        <v>9</v>
      </c>
      <c r="R185" s="44" t="s">
        <v>102</v>
      </c>
      <c r="S185" s="44"/>
      <c r="T185" s="44"/>
      <c r="U185" s="44" t="s">
        <v>102</v>
      </c>
      <c r="V185" s="44"/>
      <c r="W185" s="44"/>
      <c r="X185" s="44"/>
      <c r="Y185" s="44"/>
      <c r="Z185" s="54"/>
      <c r="AA185" s="44" t="s">
        <v>102</v>
      </c>
      <c r="AB185" s="44" t="s">
        <v>102</v>
      </c>
      <c r="AC185" s="44"/>
      <c r="AD185" s="44"/>
      <c r="AE185" s="44" t="s">
        <v>102</v>
      </c>
      <c r="AF185" s="44"/>
      <c r="AG185" s="44" t="s">
        <v>102</v>
      </c>
      <c r="AH185" s="19" t="s">
        <v>102</v>
      </c>
      <c r="AI185" s="44" t="s">
        <v>102</v>
      </c>
      <c r="AJ185" s="44"/>
      <c r="AK185" s="44"/>
      <c r="AL185" s="44"/>
      <c r="AM185" s="44"/>
      <c r="AN185" s="44"/>
      <c r="AO185" s="54"/>
      <c r="AP185" s="44"/>
      <c r="AQ185" s="44"/>
      <c r="AR185" s="44"/>
      <c r="AS185" s="44"/>
      <c r="AT185" s="44"/>
      <c r="AU185" s="44"/>
      <c r="AV185" s="44"/>
      <c r="AW185" s="44"/>
      <c r="AX185" s="44"/>
      <c r="AY185" s="44"/>
      <c r="AZ185" s="44"/>
      <c r="BA185" s="44"/>
      <c r="BB185" s="44"/>
      <c r="BC185" s="44"/>
      <c r="BD185" s="11" t="s">
        <v>281</v>
      </c>
    </row>
    <row r="186" spans="1:56" ht="118.2" customHeight="1" x14ac:dyDescent="0.3">
      <c r="A186" s="45"/>
      <c r="B186" s="46">
        <v>179</v>
      </c>
      <c r="C186" s="47" t="s">
        <v>505</v>
      </c>
      <c r="D186" s="50" t="s">
        <v>124</v>
      </c>
      <c r="E186" s="50" t="s">
        <v>283</v>
      </c>
      <c r="F186" s="50" t="s">
        <v>322</v>
      </c>
      <c r="G186" s="50" t="s">
        <v>574</v>
      </c>
      <c r="H186" s="112" t="s">
        <v>197</v>
      </c>
      <c r="I186" s="50" t="s">
        <v>198</v>
      </c>
      <c r="J186" s="116" t="s">
        <v>9</v>
      </c>
      <c r="K186" s="50" t="s">
        <v>63</v>
      </c>
      <c r="L186" s="50" t="s">
        <v>31</v>
      </c>
      <c r="M186" s="112" t="s">
        <v>57</v>
      </c>
      <c r="N186" s="112" t="s">
        <v>4</v>
      </c>
      <c r="O186" s="113">
        <v>2</v>
      </c>
      <c r="P186" s="141" t="s">
        <v>284</v>
      </c>
      <c r="Q186" s="141" t="s">
        <v>197</v>
      </c>
      <c r="R186" s="44" t="s">
        <v>102</v>
      </c>
      <c r="S186" s="44"/>
      <c r="T186" s="44"/>
      <c r="U186" s="44" t="s">
        <v>102</v>
      </c>
      <c r="V186" s="44" t="s">
        <v>102</v>
      </c>
      <c r="W186" s="44"/>
      <c r="X186" s="44" t="s">
        <v>102</v>
      </c>
      <c r="Y186" s="44" t="s">
        <v>102</v>
      </c>
      <c r="Z186" s="54"/>
      <c r="AA186" s="44" t="s">
        <v>102</v>
      </c>
      <c r="AB186" s="44" t="s">
        <v>102</v>
      </c>
      <c r="AC186" s="44"/>
      <c r="AD186" s="44"/>
      <c r="AE186" s="44" t="s">
        <v>102</v>
      </c>
      <c r="AF186" s="44"/>
      <c r="AG186" s="44" t="s">
        <v>102</v>
      </c>
      <c r="AH186" s="44"/>
      <c r="AI186" s="44" t="s">
        <v>102</v>
      </c>
      <c r="AJ186" s="44"/>
      <c r="AK186" s="114" t="s">
        <v>102</v>
      </c>
      <c r="AL186" s="44"/>
      <c r="AM186" s="44"/>
      <c r="AN186" s="44"/>
      <c r="AO186" s="54"/>
      <c r="AP186" s="44"/>
      <c r="AQ186" s="44"/>
      <c r="AR186" s="44"/>
      <c r="AS186" s="44"/>
      <c r="AT186" s="44"/>
      <c r="AU186" s="44"/>
      <c r="AV186" s="44"/>
      <c r="AW186" s="44"/>
      <c r="AX186" s="44"/>
      <c r="AY186" s="44"/>
      <c r="AZ186" s="114"/>
      <c r="BA186" s="44"/>
      <c r="BB186" s="44"/>
      <c r="BC186" s="44"/>
      <c r="BD186" s="115" t="s">
        <v>285</v>
      </c>
    </row>
    <row r="187" spans="1:56" ht="118.2" customHeight="1" x14ac:dyDescent="0.3">
      <c r="A187" s="45"/>
      <c r="B187" s="46">
        <v>180</v>
      </c>
      <c r="C187" s="47" t="s">
        <v>286</v>
      </c>
      <c r="D187" s="50" t="s">
        <v>124</v>
      </c>
      <c r="E187" s="50" t="s">
        <v>631</v>
      </c>
      <c r="F187" s="50" t="s">
        <v>584</v>
      </c>
      <c r="G187" s="50" t="s">
        <v>528</v>
      </c>
      <c r="H187" s="112" t="s">
        <v>197</v>
      </c>
      <c r="I187" s="50" t="s">
        <v>306</v>
      </c>
      <c r="J187" s="116" t="s">
        <v>9</v>
      </c>
      <c r="K187" s="50" t="s">
        <v>837</v>
      </c>
      <c r="L187" s="50" t="s">
        <v>31</v>
      </c>
      <c r="M187" s="112" t="s">
        <v>40</v>
      </c>
      <c r="N187" s="112" t="s">
        <v>2</v>
      </c>
      <c r="O187" s="113">
        <v>1</v>
      </c>
      <c r="P187" s="50" t="s">
        <v>9</v>
      </c>
      <c r="Q187" s="50" t="s">
        <v>9</v>
      </c>
      <c r="R187" s="44" t="s">
        <v>102</v>
      </c>
      <c r="S187" s="44"/>
      <c r="T187" s="44"/>
      <c r="U187" s="44" t="s">
        <v>102</v>
      </c>
      <c r="V187" s="44" t="s">
        <v>102</v>
      </c>
      <c r="W187" s="44"/>
      <c r="X187" s="44" t="s">
        <v>102</v>
      </c>
      <c r="Y187" s="44" t="s">
        <v>102</v>
      </c>
      <c r="Z187" s="54"/>
      <c r="AA187" s="44" t="s">
        <v>102</v>
      </c>
      <c r="AB187" s="44" t="s">
        <v>102</v>
      </c>
      <c r="AC187" s="44"/>
      <c r="AD187" s="44" t="s">
        <v>102</v>
      </c>
      <c r="AE187" s="44"/>
      <c r="AF187" s="44"/>
      <c r="AG187" s="44" t="s">
        <v>102</v>
      </c>
      <c r="AH187" s="44"/>
      <c r="AI187" s="44" t="s">
        <v>102</v>
      </c>
      <c r="AJ187" s="44" t="s">
        <v>102</v>
      </c>
      <c r="AK187" s="44"/>
      <c r="AL187" s="44"/>
      <c r="AM187" s="44" t="s">
        <v>102</v>
      </c>
      <c r="AN187" s="44"/>
      <c r="AO187" s="54"/>
      <c r="AP187" s="44"/>
      <c r="AQ187" s="44"/>
      <c r="AR187" s="44"/>
      <c r="AS187" s="44"/>
      <c r="AT187" s="44"/>
      <c r="AU187" s="44"/>
      <c r="AV187" s="44"/>
      <c r="AW187" s="44"/>
      <c r="AX187" s="44"/>
      <c r="AY187" s="44"/>
      <c r="AZ187" s="44"/>
      <c r="BA187" s="44"/>
      <c r="BB187" s="44"/>
      <c r="BC187" s="44"/>
      <c r="BD187" s="115" t="s">
        <v>287</v>
      </c>
    </row>
    <row r="188" spans="1:56" ht="118.2" customHeight="1" x14ac:dyDescent="0.3">
      <c r="A188" s="45"/>
      <c r="B188" s="46">
        <v>181</v>
      </c>
      <c r="C188" s="47" t="s">
        <v>506</v>
      </c>
      <c r="D188" s="50" t="s">
        <v>124</v>
      </c>
      <c r="E188" s="50" t="s">
        <v>288</v>
      </c>
      <c r="F188" s="50" t="s">
        <v>337</v>
      </c>
      <c r="G188" s="50" t="s">
        <v>574</v>
      </c>
      <c r="H188" s="112" t="s">
        <v>101</v>
      </c>
      <c r="I188" s="50" t="s">
        <v>213</v>
      </c>
      <c r="J188" s="116" t="s">
        <v>9</v>
      </c>
      <c r="K188" s="50" t="s">
        <v>825</v>
      </c>
      <c r="L188" s="50" t="s">
        <v>31</v>
      </c>
      <c r="M188" s="112" t="s">
        <v>41</v>
      </c>
      <c r="N188" s="112" t="s">
        <v>2</v>
      </c>
      <c r="O188" s="113">
        <v>2</v>
      </c>
      <c r="P188" s="141" t="s">
        <v>289</v>
      </c>
      <c r="Q188" s="141" t="s">
        <v>197</v>
      </c>
      <c r="R188" s="44" t="s">
        <v>102</v>
      </c>
      <c r="S188" s="44"/>
      <c r="T188" s="44"/>
      <c r="U188" s="44" t="s">
        <v>102</v>
      </c>
      <c r="V188" s="44" t="s">
        <v>102</v>
      </c>
      <c r="W188" s="44"/>
      <c r="X188" s="44" t="s">
        <v>102</v>
      </c>
      <c r="Y188" s="44" t="s">
        <v>102</v>
      </c>
      <c r="Z188" s="54"/>
      <c r="AA188" s="44" t="s">
        <v>102</v>
      </c>
      <c r="AB188" s="44" t="s">
        <v>102</v>
      </c>
      <c r="AC188" s="44"/>
      <c r="AD188" s="44" t="s">
        <v>102</v>
      </c>
      <c r="AE188" s="44"/>
      <c r="AF188" s="44"/>
      <c r="AG188" s="44" t="s">
        <v>102</v>
      </c>
      <c r="AH188" s="44"/>
      <c r="AI188" s="44" t="s">
        <v>102</v>
      </c>
      <c r="AJ188" s="44"/>
      <c r="AK188" s="44"/>
      <c r="AL188" s="44"/>
      <c r="AM188" s="44"/>
      <c r="AN188" s="44"/>
      <c r="AO188" s="54"/>
      <c r="AP188" s="44"/>
      <c r="AQ188" s="44"/>
      <c r="AR188" s="44"/>
      <c r="AS188" s="44"/>
      <c r="AT188" s="44"/>
      <c r="AU188" s="44"/>
      <c r="AV188" s="44"/>
      <c r="AW188" s="44"/>
      <c r="AX188" s="44"/>
      <c r="AY188" s="44"/>
      <c r="AZ188" s="44"/>
      <c r="BA188" s="44"/>
      <c r="BB188" s="44"/>
      <c r="BC188" s="44"/>
      <c r="BD188" s="115" t="s">
        <v>290</v>
      </c>
    </row>
    <row r="189" spans="1:56" ht="118.2" customHeight="1" x14ac:dyDescent="0.3">
      <c r="A189" s="45"/>
      <c r="B189" s="46">
        <v>182</v>
      </c>
      <c r="C189" s="47" t="s">
        <v>291</v>
      </c>
      <c r="D189" s="50" t="s">
        <v>124</v>
      </c>
      <c r="E189" s="50" t="s">
        <v>292</v>
      </c>
      <c r="F189" s="50" t="s">
        <v>429</v>
      </c>
      <c r="G189" s="50" t="s">
        <v>528</v>
      </c>
      <c r="H189" s="112" t="s">
        <v>197</v>
      </c>
      <c r="I189" s="50" t="s">
        <v>198</v>
      </c>
      <c r="J189" s="116" t="s">
        <v>9</v>
      </c>
      <c r="K189" s="50" t="s">
        <v>62</v>
      </c>
      <c r="L189" s="50" t="s">
        <v>31</v>
      </c>
      <c r="M189" s="112" t="s">
        <v>237</v>
      </c>
      <c r="N189" s="112" t="s">
        <v>1</v>
      </c>
      <c r="O189" s="113">
        <v>2</v>
      </c>
      <c r="P189" s="141" t="s">
        <v>293</v>
      </c>
      <c r="Q189" s="141" t="s">
        <v>197</v>
      </c>
      <c r="R189" s="44" t="s">
        <v>102</v>
      </c>
      <c r="S189" s="44"/>
      <c r="T189" s="44"/>
      <c r="U189" s="44" t="s">
        <v>102</v>
      </c>
      <c r="V189" s="44" t="s">
        <v>102</v>
      </c>
      <c r="W189" s="44"/>
      <c r="X189" s="44" t="s">
        <v>102</v>
      </c>
      <c r="Y189" s="44" t="s">
        <v>102</v>
      </c>
      <c r="Z189" s="54"/>
      <c r="AA189" s="44" t="s">
        <v>102</v>
      </c>
      <c r="AB189" s="44" t="s">
        <v>102</v>
      </c>
      <c r="AC189" s="44"/>
      <c r="AD189" s="44" t="s">
        <v>102</v>
      </c>
      <c r="AE189" s="44" t="s">
        <v>102</v>
      </c>
      <c r="AF189" s="44" t="s">
        <v>102</v>
      </c>
      <c r="AG189" s="44" t="s">
        <v>102</v>
      </c>
      <c r="AH189" s="44" t="s">
        <v>102</v>
      </c>
      <c r="AI189" s="44" t="s">
        <v>102</v>
      </c>
      <c r="AJ189" s="44"/>
      <c r="AK189" s="114" t="s">
        <v>102</v>
      </c>
      <c r="AL189" s="44"/>
      <c r="AM189" s="44"/>
      <c r="AN189" s="44"/>
      <c r="AO189" s="54"/>
      <c r="AP189" s="44"/>
      <c r="AQ189" s="44"/>
      <c r="AR189" s="44"/>
      <c r="AS189" s="56">
        <v>0.75</v>
      </c>
      <c r="AT189" s="44"/>
      <c r="AU189" s="44"/>
      <c r="AV189" s="44"/>
      <c r="AW189" s="44"/>
      <c r="AX189" s="44"/>
      <c r="AY189" s="44"/>
      <c r="AZ189" s="114"/>
      <c r="BA189" s="44"/>
      <c r="BB189" s="44"/>
      <c r="BC189" s="44"/>
      <c r="BD189" s="115" t="s">
        <v>140</v>
      </c>
    </row>
    <row r="190" spans="1:56" ht="244.8" x14ac:dyDescent="0.3">
      <c r="A190" s="45"/>
      <c r="B190" s="46">
        <v>183</v>
      </c>
      <c r="C190" s="47" t="s">
        <v>294</v>
      </c>
      <c r="D190" s="50" t="s">
        <v>147</v>
      </c>
      <c r="E190" s="50" t="s">
        <v>624</v>
      </c>
      <c r="F190" s="50" t="s">
        <v>828</v>
      </c>
      <c r="G190" s="50" t="s">
        <v>574</v>
      </c>
      <c r="H190" s="112" t="s">
        <v>197</v>
      </c>
      <c r="I190" s="50" t="s">
        <v>105</v>
      </c>
      <c r="J190" s="116" t="s">
        <v>9</v>
      </c>
      <c r="K190" s="50" t="s">
        <v>30</v>
      </c>
      <c r="L190" s="50" t="s">
        <v>13</v>
      </c>
      <c r="M190" s="112" t="s">
        <v>7</v>
      </c>
      <c r="N190" s="112" t="s">
        <v>1</v>
      </c>
      <c r="O190" s="113">
        <v>2</v>
      </c>
      <c r="P190" s="50" t="s">
        <v>9</v>
      </c>
      <c r="Q190" s="50" t="s">
        <v>9</v>
      </c>
      <c r="R190" s="44" t="s">
        <v>102</v>
      </c>
      <c r="S190" s="44"/>
      <c r="T190" s="44"/>
      <c r="U190" s="44" t="s">
        <v>102</v>
      </c>
      <c r="V190" s="44" t="s">
        <v>102</v>
      </c>
      <c r="W190" s="44"/>
      <c r="X190" s="44" t="s">
        <v>102</v>
      </c>
      <c r="Y190" s="44"/>
      <c r="Z190" s="54"/>
      <c r="AA190" s="44" t="s">
        <v>102</v>
      </c>
      <c r="AB190" s="44" t="s">
        <v>102</v>
      </c>
      <c r="AC190" s="44"/>
      <c r="AD190" s="44" t="s">
        <v>102</v>
      </c>
      <c r="AE190" s="44"/>
      <c r="AF190" s="44"/>
      <c r="AG190" s="44" t="s">
        <v>102</v>
      </c>
      <c r="AH190" s="44"/>
      <c r="AI190" s="44" t="s">
        <v>102</v>
      </c>
      <c r="AJ190" s="44"/>
      <c r="AK190" s="44"/>
      <c r="AL190" s="44"/>
      <c r="AM190" s="44" t="s">
        <v>102</v>
      </c>
      <c r="AN190" s="44"/>
      <c r="AO190" s="54"/>
      <c r="AP190" s="44"/>
      <c r="AQ190" s="44"/>
      <c r="AR190" s="44"/>
      <c r="AS190" s="44"/>
      <c r="AT190" s="44"/>
      <c r="AU190" s="44"/>
      <c r="AV190" s="44"/>
      <c r="AW190" s="44"/>
      <c r="AX190" s="44"/>
      <c r="AY190" s="44"/>
      <c r="AZ190" s="44"/>
      <c r="BA190" s="44"/>
      <c r="BB190" s="44"/>
      <c r="BC190" s="44"/>
      <c r="BD190" s="123" t="s">
        <v>295</v>
      </c>
    </row>
    <row r="191" spans="1:56" ht="118.2" customHeight="1" x14ac:dyDescent="0.3">
      <c r="A191" s="45"/>
      <c r="B191" s="46">
        <v>184</v>
      </c>
      <c r="C191" s="47" t="s">
        <v>296</v>
      </c>
      <c r="D191" s="50" t="s">
        <v>136</v>
      </c>
      <c r="E191" s="50" t="s">
        <v>1094</v>
      </c>
      <c r="F191" s="50" t="s">
        <v>109</v>
      </c>
      <c r="G191" s="50" t="s">
        <v>109</v>
      </c>
      <c r="H191" s="112" t="s">
        <v>101</v>
      </c>
      <c r="I191" s="50" t="s">
        <v>306</v>
      </c>
      <c r="J191" s="116">
        <v>1000</v>
      </c>
      <c r="K191" s="50" t="s">
        <v>837</v>
      </c>
      <c r="L191" s="50" t="s">
        <v>31</v>
      </c>
      <c r="M191" s="112" t="s">
        <v>57</v>
      </c>
      <c r="N191" s="112" t="s">
        <v>4</v>
      </c>
      <c r="O191" s="113">
        <v>1</v>
      </c>
      <c r="P191" s="50" t="s">
        <v>9</v>
      </c>
      <c r="Q191" s="50" t="s">
        <v>9</v>
      </c>
      <c r="R191" s="44" t="s">
        <v>102</v>
      </c>
      <c r="S191" s="44" t="s">
        <v>102</v>
      </c>
      <c r="T191" s="44"/>
      <c r="U191" s="44" t="s">
        <v>102</v>
      </c>
      <c r="V191" s="44" t="s">
        <v>102</v>
      </c>
      <c r="W191" s="44"/>
      <c r="X191" s="44" t="s">
        <v>102</v>
      </c>
      <c r="Y191" s="44"/>
      <c r="Z191" s="54"/>
      <c r="AA191" s="44" t="s">
        <v>102</v>
      </c>
      <c r="AB191" s="44" t="s">
        <v>102</v>
      </c>
      <c r="AC191" s="44"/>
      <c r="AD191" s="44"/>
      <c r="AE191" s="44"/>
      <c r="AF191" s="44"/>
      <c r="AG191" s="44" t="s">
        <v>102</v>
      </c>
      <c r="AH191" s="44" t="s">
        <v>102</v>
      </c>
      <c r="AI191" s="44" t="s">
        <v>102</v>
      </c>
      <c r="AJ191" s="44"/>
      <c r="AK191" s="114" t="s">
        <v>102</v>
      </c>
      <c r="AL191" s="44"/>
      <c r="AM191" s="44"/>
      <c r="AN191" s="44"/>
      <c r="AO191" s="54"/>
      <c r="AP191" s="44"/>
      <c r="AQ191" s="44"/>
      <c r="AR191" s="44"/>
      <c r="AS191" s="44"/>
      <c r="AT191" s="44"/>
      <c r="AU191" s="44"/>
      <c r="AV191" s="44"/>
      <c r="AW191" s="44"/>
      <c r="AX191" s="44"/>
      <c r="AY191" s="44"/>
      <c r="AZ191" s="114"/>
      <c r="BA191" s="44"/>
      <c r="BB191" s="44"/>
      <c r="BC191" s="44"/>
      <c r="BD191" s="115" t="s">
        <v>1006</v>
      </c>
    </row>
    <row r="192" spans="1:56" ht="118.2" customHeight="1" x14ac:dyDescent="0.3">
      <c r="A192" s="45"/>
      <c r="B192" s="46">
        <v>185</v>
      </c>
      <c r="C192" s="47" t="s">
        <v>298</v>
      </c>
      <c r="D192" s="47" t="s">
        <v>9</v>
      </c>
      <c r="E192" s="52" t="s">
        <v>316</v>
      </c>
      <c r="F192" s="50" t="s">
        <v>815</v>
      </c>
      <c r="G192" s="47" t="s">
        <v>574</v>
      </c>
      <c r="H192" s="48" t="s">
        <v>101</v>
      </c>
      <c r="I192" s="52" t="s">
        <v>213</v>
      </c>
      <c r="J192" s="51" t="s">
        <v>9</v>
      </c>
      <c r="K192" s="50" t="s">
        <v>38</v>
      </c>
      <c r="L192" s="47" t="s">
        <v>17</v>
      </c>
      <c r="M192" s="48" t="s">
        <v>10</v>
      </c>
      <c r="N192" s="48" t="s">
        <v>1</v>
      </c>
      <c r="O192" s="46">
        <v>2</v>
      </c>
      <c r="P192" s="52" t="s">
        <v>299</v>
      </c>
      <c r="Q192" s="52" t="s">
        <v>101</v>
      </c>
      <c r="R192" s="44" t="s">
        <v>102</v>
      </c>
      <c r="S192" s="44" t="s">
        <v>102</v>
      </c>
      <c r="T192" s="44" t="s">
        <v>102</v>
      </c>
      <c r="U192" s="44" t="s">
        <v>102</v>
      </c>
      <c r="V192" s="44" t="s">
        <v>102</v>
      </c>
      <c r="W192" s="44"/>
      <c r="X192" s="44" t="s">
        <v>102</v>
      </c>
      <c r="Y192" s="44"/>
      <c r="Z192" s="54"/>
      <c r="AA192" s="44" t="s">
        <v>102</v>
      </c>
      <c r="AB192" s="44" t="s">
        <v>102</v>
      </c>
      <c r="AC192" s="44" t="s">
        <v>102</v>
      </c>
      <c r="AD192" s="44" t="s">
        <v>102</v>
      </c>
      <c r="AE192" s="44" t="s">
        <v>102</v>
      </c>
      <c r="AF192" s="44"/>
      <c r="AG192" s="44"/>
      <c r="AH192" s="44"/>
      <c r="AI192" s="44"/>
      <c r="AJ192" s="44" t="s">
        <v>102</v>
      </c>
      <c r="AK192" s="44" t="s">
        <v>102</v>
      </c>
      <c r="AL192" s="44"/>
      <c r="AM192" s="44"/>
      <c r="AN192" s="44"/>
      <c r="AO192" s="54"/>
      <c r="AP192" s="44"/>
      <c r="AQ192" s="44"/>
      <c r="AR192" s="56">
        <v>0.01</v>
      </c>
      <c r="AS192" s="44"/>
      <c r="AT192" s="56">
        <v>0.1</v>
      </c>
      <c r="AU192" s="44"/>
      <c r="AV192" s="44"/>
      <c r="AW192" s="44"/>
      <c r="AX192" s="44"/>
      <c r="AY192" s="44"/>
      <c r="AZ192" s="44"/>
      <c r="BA192" s="44"/>
      <c r="BB192" s="44"/>
      <c r="BC192" s="44"/>
      <c r="BD192" s="115" t="s">
        <v>300</v>
      </c>
    </row>
    <row r="193" spans="1:56" ht="273.60000000000002" x14ac:dyDescent="0.3">
      <c r="A193" s="45"/>
      <c r="B193" s="46">
        <v>186</v>
      </c>
      <c r="C193" s="47" t="s">
        <v>898</v>
      </c>
      <c r="D193" s="47" t="s">
        <v>301</v>
      </c>
      <c r="E193" s="47" t="s">
        <v>899</v>
      </c>
      <c r="F193" s="47" t="s">
        <v>413</v>
      </c>
      <c r="G193" s="47" t="s">
        <v>574</v>
      </c>
      <c r="H193" s="47" t="s">
        <v>197</v>
      </c>
      <c r="I193" s="47" t="s">
        <v>198</v>
      </c>
      <c r="J193" s="51" t="s">
        <v>9</v>
      </c>
      <c r="K193" s="47" t="s">
        <v>54</v>
      </c>
      <c r="L193" s="47" t="s">
        <v>29</v>
      </c>
      <c r="M193" s="48" t="s">
        <v>16</v>
      </c>
      <c r="N193" s="48" t="s">
        <v>1</v>
      </c>
      <c r="O193" s="46">
        <v>1</v>
      </c>
      <c r="P193" s="52" t="s">
        <v>858</v>
      </c>
      <c r="Q193" s="47" t="s">
        <v>197</v>
      </c>
      <c r="R193" s="44" t="s">
        <v>102</v>
      </c>
      <c r="S193" s="44" t="s">
        <v>102</v>
      </c>
      <c r="T193" s="44"/>
      <c r="U193" s="44" t="s">
        <v>102</v>
      </c>
      <c r="V193" s="44"/>
      <c r="W193" s="44"/>
      <c r="X193" s="44" t="s">
        <v>102</v>
      </c>
      <c r="Y193" s="44"/>
      <c r="Z193" s="54"/>
      <c r="AA193" s="44" t="s">
        <v>102</v>
      </c>
      <c r="AB193" s="44" t="s">
        <v>102</v>
      </c>
      <c r="AC193" s="44"/>
      <c r="AD193" s="44" t="s">
        <v>102</v>
      </c>
      <c r="AE193" s="44"/>
      <c r="AF193" s="44"/>
      <c r="AG193" s="44"/>
      <c r="AH193" s="44"/>
      <c r="AI193" s="44"/>
      <c r="AJ193" s="44"/>
      <c r="AK193" s="44"/>
      <c r="AL193" s="44"/>
      <c r="AM193" s="44"/>
      <c r="AN193" s="44"/>
      <c r="AO193" s="54"/>
      <c r="AP193" s="44"/>
      <c r="AQ193" s="44"/>
      <c r="AR193" s="44"/>
      <c r="AS193" s="56">
        <v>0.2</v>
      </c>
      <c r="AT193" s="44"/>
      <c r="AU193" s="44"/>
      <c r="AV193" s="44"/>
      <c r="AW193" s="44"/>
      <c r="AX193" s="44"/>
      <c r="AY193" s="44"/>
      <c r="AZ193" s="44"/>
      <c r="BA193" s="44"/>
      <c r="BB193" s="44"/>
      <c r="BC193" s="44"/>
      <c r="BD193" s="115" t="s">
        <v>302</v>
      </c>
    </row>
    <row r="194" spans="1:56" ht="118.2" customHeight="1" x14ac:dyDescent="0.3">
      <c r="A194" s="45"/>
      <c r="B194" s="46">
        <v>187</v>
      </c>
      <c r="C194" s="47" t="s">
        <v>529</v>
      </c>
      <c r="D194" s="48" t="s">
        <v>530</v>
      </c>
      <c r="E194" s="47" t="s">
        <v>531</v>
      </c>
      <c r="F194" s="47" t="s">
        <v>109</v>
      </c>
      <c r="G194" s="48" t="s">
        <v>109</v>
      </c>
      <c r="H194" s="48" t="s">
        <v>197</v>
      </c>
      <c r="I194" s="47" t="s">
        <v>306</v>
      </c>
      <c r="J194" s="51">
        <v>24420</v>
      </c>
      <c r="K194" s="47" t="s">
        <v>60</v>
      </c>
      <c r="L194" s="47" t="s">
        <v>31</v>
      </c>
      <c r="M194" s="48" t="s">
        <v>56</v>
      </c>
      <c r="N194" s="48" t="s">
        <v>4</v>
      </c>
      <c r="O194" s="46">
        <v>3</v>
      </c>
      <c r="P194" s="52" t="s">
        <v>9</v>
      </c>
      <c r="Q194" s="50" t="s">
        <v>9</v>
      </c>
      <c r="R194" s="44" t="s">
        <v>102</v>
      </c>
      <c r="S194" s="44"/>
      <c r="T194" s="44"/>
      <c r="U194" s="44" t="s">
        <v>102</v>
      </c>
      <c r="V194" s="44" t="s">
        <v>102</v>
      </c>
      <c r="W194" s="44"/>
      <c r="X194" s="44" t="s">
        <v>102</v>
      </c>
      <c r="Y194" s="44"/>
      <c r="Z194" s="54"/>
      <c r="AA194" s="44" t="s">
        <v>102</v>
      </c>
      <c r="AB194" s="44" t="s">
        <v>102</v>
      </c>
      <c r="AC194" s="44" t="s">
        <v>102</v>
      </c>
      <c r="AD194" s="44"/>
      <c r="AE194" s="44" t="s">
        <v>102</v>
      </c>
      <c r="AF194" s="44"/>
      <c r="AG194" s="44"/>
      <c r="AH194" s="44"/>
      <c r="AI194" s="44"/>
      <c r="AJ194" s="44"/>
      <c r="AK194" s="44" t="s">
        <v>102</v>
      </c>
      <c r="AL194" s="44"/>
      <c r="AM194" s="44" t="s">
        <v>102</v>
      </c>
      <c r="AN194" s="44"/>
      <c r="AO194" s="55"/>
      <c r="AP194" s="44"/>
      <c r="AQ194" s="44"/>
      <c r="AR194" s="44"/>
      <c r="AS194" s="56"/>
      <c r="AT194" s="44"/>
      <c r="AU194" s="44"/>
      <c r="AV194" s="44"/>
      <c r="AW194" s="44"/>
      <c r="AX194" s="44"/>
      <c r="AY194" s="44"/>
      <c r="AZ194" s="44"/>
      <c r="BA194" s="44"/>
      <c r="BB194" s="44"/>
      <c r="BC194" s="44"/>
      <c r="BD194" s="115" t="s">
        <v>532</v>
      </c>
    </row>
    <row r="195" spans="1:56" ht="331.2" x14ac:dyDescent="0.3">
      <c r="A195" s="45"/>
      <c r="B195" s="46">
        <v>188</v>
      </c>
      <c r="C195" s="47" t="s">
        <v>537</v>
      </c>
      <c r="D195" s="48" t="s">
        <v>530</v>
      </c>
      <c r="E195" s="47" t="s">
        <v>939</v>
      </c>
      <c r="F195" s="47" t="s">
        <v>109</v>
      </c>
      <c r="G195" s="47" t="s">
        <v>109</v>
      </c>
      <c r="H195" s="48" t="s">
        <v>197</v>
      </c>
      <c r="I195" s="47" t="s">
        <v>306</v>
      </c>
      <c r="J195" s="51">
        <v>25000</v>
      </c>
      <c r="K195" s="47" t="s">
        <v>60</v>
      </c>
      <c r="L195" s="47" t="s">
        <v>31</v>
      </c>
      <c r="M195" s="48" t="s">
        <v>7</v>
      </c>
      <c r="N195" s="48" t="s">
        <v>1</v>
      </c>
      <c r="O195" s="46">
        <v>3</v>
      </c>
      <c r="P195" s="52" t="s">
        <v>9</v>
      </c>
      <c r="Q195" s="50" t="s">
        <v>9</v>
      </c>
      <c r="R195" s="44" t="s">
        <v>102</v>
      </c>
      <c r="S195" s="44" t="s">
        <v>102</v>
      </c>
      <c r="T195" s="44"/>
      <c r="U195" s="44" t="s">
        <v>102</v>
      </c>
      <c r="V195" s="44" t="s">
        <v>102</v>
      </c>
      <c r="W195" s="44"/>
      <c r="X195" s="44" t="s">
        <v>102</v>
      </c>
      <c r="Y195" s="44"/>
      <c r="Z195" s="54"/>
      <c r="AA195" s="44" t="s">
        <v>102</v>
      </c>
      <c r="AB195" s="44" t="s">
        <v>102</v>
      </c>
      <c r="AC195" s="44"/>
      <c r="AD195" s="44" t="s">
        <v>102</v>
      </c>
      <c r="AE195" s="44"/>
      <c r="AF195" s="44"/>
      <c r="AG195" s="44"/>
      <c r="AH195" s="44"/>
      <c r="AI195" s="44" t="s">
        <v>102</v>
      </c>
      <c r="AJ195" s="44"/>
      <c r="AK195" s="44" t="s">
        <v>102</v>
      </c>
      <c r="AL195" s="44"/>
      <c r="AM195" s="44"/>
      <c r="AN195" s="44"/>
      <c r="AO195" s="55"/>
      <c r="AP195" s="44"/>
      <c r="AQ195" s="44"/>
      <c r="AR195" s="44"/>
      <c r="AS195" s="56"/>
      <c r="AT195" s="44"/>
      <c r="AU195" s="44"/>
      <c r="AV195" s="44"/>
      <c r="AW195" s="44"/>
      <c r="AX195" s="44"/>
      <c r="AY195" s="44"/>
      <c r="AZ195" s="44"/>
      <c r="BA195" s="44"/>
      <c r="BB195" s="44"/>
      <c r="BC195" s="44"/>
      <c r="BD195" s="115" t="s">
        <v>938</v>
      </c>
    </row>
    <row r="196" spans="1:56" s="60" customFormat="1" ht="100.8" x14ac:dyDescent="0.3">
      <c r="A196" s="45"/>
      <c r="B196" s="46">
        <v>189</v>
      </c>
      <c r="C196" s="47" t="s">
        <v>906</v>
      </c>
      <c r="D196" s="48" t="s">
        <v>167</v>
      </c>
      <c r="E196" s="47" t="s">
        <v>547</v>
      </c>
      <c r="F196" s="47" t="s">
        <v>322</v>
      </c>
      <c r="G196" s="47" t="s">
        <v>528</v>
      </c>
      <c r="H196" s="48" t="s">
        <v>101</v>
      </c>
      <c r="I196" s="47" t="s">
        <v>105</v>
      </c>
      <c r="J196" s="132">
        <v>12500</v>
      </c>
      <c r="K196" s="47" t="s">
        <v>63</v>
      </c>
      <c r="L196" s="47" t="s">
        <v>31</v>
      </c>
      <c r="M196" s="48" t="s">
        <v>51</v>
      </c>
      <c r="N196" s="48" t="s">
        <v>2</v>
      </c>
      <c r="O196" s="46">
        <v>2</v>
      </c>
      <c r="P196" s="52" t="s">
        <v>9</v>
      </c>
      <c r="Q196" s="50" t="s">
        <v>9</v>
      </c>
      <c r="R196" s="44" t="s">
        <v>102</v>
      </c>
      <c r="S196" s="44"/>
      <c r="T196" s="44" t="s">
        <v>102</v>
      </c>
      <c r="U196" s="44"/>
      <c r="V196" s="44" t="s">
        <v>102</v>
      </c>
      <c r="W196" s="44"/>
      <c r="X196" s="44" t="s">
        <v>102</v>
      </c>
      <c r="Y196" s="44"/>
      <c r="Z196" s="54"/>
      <c r="AA196" s="44" t="s">
        <v>102</v>
      </c>
      <c r="AB196" s="44" t="s">
        <v>102</v>
      </c>
      <c r="AC196" s="44" t="s">
        <v>102</v>
      </c>
      <c r="AD196" s="44"/>
      <c r="AE196" s="44" t="s">
        <v>102</v>
      </c>
      <c r="AF196" s="44"/>
      <c r="AG196" s="44"/>
      <c r="AH196" s="44"/>
      <c r="AI196" s="44"/>
      <c r="AJ196" s="44" t="s">
        <v>102</v>
      </c>
      <c r="AK196" s="44"/>
      <c r="AL196" s="44" t="s">
        <v>102</v>
      </c>
      <c r="AM196" s="44" t="s">
        <v>102</v>
      </c>
      <c r="AN196" s="44"/>
      <c r="AO196" s="133"/>
      <c r="AP196" s="44"/>
      <c r="AQ196" s="44"/>
      <c r="AR196" s="44"/>
      <c r="AS196" s="56"/>
      <c r="AT196" s="44"/>
      <c r="AU196" s="44"/>
      <c r="AV196" s="44"/>
      <c r="AW196" s="44"/>
      <c r="AX196" s="44"/>
      <c r="AY196" s="44"/>
      <c r="AZ196" s="44"/>
      <c r="BA196" s="44"/>
      <c r="BB196" s="44"/>
      <c r="BC196" s="44"/>
      <c r="BD196" s="115" t="s">
        <v>546</v>
      </c>
    </row>
    <row r="197" spans="1:56" ht="57.6" x14ac:dyDescent="0.3">
      <c r="A197" s="45"/>
      <c r="B197" s="46">
        <v>190</v>
      </c>
      <c r="C197" s="47" t="s">
        <v>580</v>
      </c>
      <c r="D197" s="48" t="s">
        <v>146</v>
      </c>
      <c r="E197" s="47" t="s">
        <v>563</v>
      </c>
      <c r="F197" s="47" t="s">
        <v>337</v>
      </c>
      <c r="G197" s="134" t="s">
        <v>574</v>
      </c>
      <c r="H197" s="48" t="s">
        <v>197</v>
      </c>
      <c r="I197" s="135" t="s">
        <v>198</v>
      </c>
      <c r="J197" s="51">
        <v>99</v>
      </c>
      <c r="K197" s="50" t="s">
        <v>837</v>
      </c>
      <c r="L197" s="47" t="s">
        <v>31</v>
      </c>
      <c r="M197" s="48" t="s">
        <v>7</v>
      </c>
      <c r="N197" s="48" t="s">
        <v>1</v>
      </c>
      <c r="O197" s="46">
        <v>1</v>
      </c>
      <c r="P197" s="48" t="s">
        <v>9</v>
      </c>
      <c r="Q197" s="50" t="s">
        <v>9</v>
      </c>
      <c r="R197" s="46" t="s">
        <v>102</v>
      </c>
      <c r="S197" s="46" t="s">
        <v>102</v>
      </c>
      <c r="T197" s="46"/>
      <c r="U197" s="46"/>
      <c r="V197" s="46"/>
      <c r="W197" s="46"/>
      <c r="X197" s="46" t="s">
        <v>102</v>
      </c>
      <c r="Y197" s="46"/>
      <c r="Z197" s="136"/>
      <c r="AA197" s="46" t="s">
        <v>102</v>
      </c>
      <c r="AB197" s="46" t="s">
        <v>102</v>
      </c>
      <c r="AC197" s="46"/>
      <c r="AD197" s="46" t="s">
        <v>102</v>
      </c>
      <c r="AE197" s="46" t="s">
        <v>102</v>
      </c>
      <c r="AF197" s="46"/>
      <c r="AG197" s="46"/>
      <c r="AH197" s="148" t="s">
        <v>102</v>
      </c>
      <c r="AI197" s="148" t="s">
        <v>102</v>
      </c>
      <c r="AJ197" s="46"/>
      <c r="AK197" s="46"/>
      <c r="AL197" s="46"/>
      <c r="AM197" s="46"/>
      <c r="AN197" s="46"/>
      <c r="AO197" s="55"/>
      <c r="AP197" s="46"/>
      <c r="AQ197" s="46"/>
      <c r="AR197" s="46"/>
      <c r="AS197" s="46"/>
      <c r="AT197" s="46"/>
      <c r="AU197" s="46"/>
      <c r="AV197" s="46"/>
      <c r="AW197" s="46"/>
      <c r="AX197" s="46"/>
      <c r="AY197" s="46"/>
      <c r="AZ197" s="46"/>
      <c r="BA197" s="46"/>
      <c r="BB197" s="46"/>
      <c r="BC197" s="46"/>
      <c r="BD197" s="123" t="s">
        <v>146</v>
      </c>
    </row>
    <row r="198" spans="1:56" s="60" customFormat="1" ht="273.60000000000002" x14ac:dyDescent="0.3">
      <c r="A198" s="45"/>
      <c r="B198" s="46">
        <v>191</v>
      </c>
      <c r="C198" s="47" t="s">
        <v>582</v>
      </c>
      <c r="D198" s="48" t="s">
        <v>9</v>
      </c>
      <c r="E198" s="47" t="s">
        <v>1010</v>
      </c>
      <c r="F198" s="47" t="s">
        <v>109</v>
      </c>
      <c r="G198" s="47" t="s">
        <v>109</v>
      </c>
      <c r="H198" s="48" t="s">
        <v>197</v>
      </c>
      <c r="I198" s="47" t="s">
        <v>306</v>
      </c>
      <c r="J198" s="132">
        <v>9612.85</v>
      </c>
      <c r="K198" s="50" t="s">
        <v>837</v>
      </c>
      <c r="L198" s="47" t="s">
        <v>31</v>
      </c>
      <c r="M198" s="48" t="s">
        <v>12</v>
      </c>
      <c r="N198" s="48" t="s">
        <v>1</v>
      </c>
      <c r="O198" s="46">
        <v>3</v>
      </c>
      <c r="P198" s="52" t="s">
        <v>9</v>
      </c>
      <c r="Q198" s="50" t="s">
        <v>9</v>
      </c>
      <c r="R198" s="44" t="s">
        <v>102</v>
      </c>
      <c r="S198" s="44" t="s">
        <v>102</v>
      </c>
      <c r="T198" s="44" t="s">
        <v>102</v>
      </c>
      <c r="U198" s="44" t="s">
        <v>102</v>
      </c>
      <c r="V198" s="44"/>
      <c r="W198" s="44"/>
      <c r="X198" s="44"/>
      <c r="Y198" s="44"/>
      <c r="Z198" s="54"/>
      <c r="AA198" s="44" t="s">
        <v>102</v>
      </c>
      <c r="AB198" s="44" t="s">
        <v>102</v>
      </c>
      <c r="AC198" s="44"/>
      <c r="AD198" s="44"/>
      <c r="AE198" s="44" t="s">
        <v>102</v>
      </c>
      <c r="AF198" s="44"/>
      <c r="AG198" s="44"/>
      <c r="AH198" s="44"/>
      <c r="AI198" s="44"/>
      <c r="AJ198" s="44"/>
      <c r="AK198" s="44" t="s">
        <v>102</v>
      </c>
      <c r="AL198" s="44" t="s">
        <v>102</v>
      </c>
      <c r="AM198" s="44"/>
      <c r="AN198" s="44"/>
      <c r="AO198" s="133"/>
      <c r="AP198" s="44"/>
      <c r="AQ198" s="44"/>
      <c r="AR198" s="44"/>
      <c r="AS198" s="56"/>
      <c r="AT198" s="44"/>
      <c r="AU198" s="44"/>
      <c r="AV198" s="44"/>
      <c r="AW198" s="44"/>
      <c r="AX198" s="44"/>
      <c r="AY198" s="44"/>
      <c r="AZ198" s="44"/>
      <c r="BA198" s="44"/>
      <c r="BB198" s="44"/>
      <c r="BC198" s="44"/>
      <c r="BD198" s="115" t="s">
        <v>581</v>
      </c>
    </row>
    <row r="199" spans="1:56" s="60" customFormat="1" ht="230.4" x14ac:dyDescent="0.3">
      <c r="A199" s="45"/>
      <c r="B199" s="46">
        <v>192</v>
      </c>
      <c r="C199" s="47" t="s">
        <v>583</v>
      </c>
      <c r="D199" s="47" t="s">
        <v>585</v>
      </c>
      <c r="E199" s="47" t="s">
        <v>790</v>
      </c>
      <c r="F199" s="47" t="s">
        <v>584</v>
      </c>
      <c r="G199" s="47" t="s">
        <v>528</v>
      </c>
      <c r="H199" s="48" t="s">
        <v>197</v>
      </c>
      <c r="I199" s="47" t="s">
        <v>105</v>
      </c>
      <c r="J199" s="132">
        <v>54.5</v>
      </c>
      <c r="K199" s="50" t="s">
        <v>837</v>
      </c>
      <c r="L199" s="47" t="s">
        <v>31</v>
      </c>
      <c r="M199" s="48" t="s">
        <v>50</v>
      </c>
      <c r="N199" s="48" t="s">
        <v>2</v>
      </c>
      <c r="O199" s="46">
        <v>1</v>
      </c>
      <c r="P199" s="52" t="s">
        <v>9</v>
      </c>
      <c r="Q199" s="50" t="s">
        <v>9</v>
      </c>
      <c r="R199" s="44" t="s">
        <v>102</v>
      </c>
      <c r="S199" s="44"/>
      <c r="T199" s="44"/>
      <c r="U199" s="44" t="s">
        <v>102</v>
      </c>
      <c r="V199" s="44" t="s">
        <v>102</v>
      </c>
      <c r="W199" s="44"/>
      <c r="X199" s="44" t="s">
        <v>102</v>
      </c>
      <c r="Y199" s="44"/>
      <c r="Z199" s="54"/>
      <c r="AA199" s="44" t="s">
        <v>102</v>
      </c>
      <c r="AB199" s="44" t="s">
        <v>102</v>
      </c>
      <c r="AC199" s="44"/>
      <c r="AD199" s="44"/>
      <c r="AE199" s="44"/>
      <c r="AF199" s="44"/>
      <c r="AG199" s="44"/>
      <c r="AH199" s="44"/>
      <c r="AI199" s="44" t="s">
        <v>102</v>
      </c>
      <c r="AJ199" s="44"/>
      <c r="AK199" s="44"/>
      <c r="AL199" s="44"/>
      <c r="AM199" s="44" t="s">
        <v>102</v>
      </c>
      <c r="AN199" s="44"/>
      <c r="AO199" s="133"/>
      <c r="AP199" s="44"/>
      <c r="AQ199" s="44"/>
      <c r="AR199" s="44"/>
      <c r="AS199" s="56"/>
      <c r="AT199" s="44"/>
      <c r="AU199" s="44"/>
      <c r="AV199" s="44"/>
      <c r="AW199" s="44"/>
      <c r="AX199" s="44"/>
      <c r="AY199" s="44"/>
      <c r="AZ199" s="44"/>
      <c r="BA199" s="44"/>
      <c r="BB199" s="44"/>
      <c r="BC199" s="44"/>
      <c r="BD199" s="115" t="s">
        <v>586</v>
      </c>
    </row>
    <row r="200" spans="1:56" s="60" customFormat="1" ht="316.8" x14ac:dyDescent="0.3">
      <c r="A200" s="45"/>
      <c r="B200" s="46">
        <v>193</v>
      </c>
      <c r="C200" s="47" t="s">
        <v>590</v>
      </c>
      <c r="D200" s="48" t="s">
        <v>587</v>
      </c>
      <c r="E200" s="47" t="s">
        <v>789</v>
      </c>
      <c r="F200" s="47" t="s">
        <v>588</v>
      </c>
      <c r="G200" s="47" t="s">
        <v>574</v>
      </c>
      <c r="H200" s="48" t="s">
        <v>197</v>
      </c>
      <c r="I200" s="47" t="s">
        <v>306</v>
      </c>
      <c r="J200" s="132">
        <v>54.5</v>
      </c>
      <c r="K200" s="47" t="s">
        <v>62</v>
      </c>
      <c r="L200" s="47" t="s">
        <v>13</v>
      </c>
      <c r="M200" s="48" t="s">
        <v>52</v>
      </c>
      <c r="N200" s="48" t="s">
        <v>2</v>
      </c>
      <c r="O200" s="46">
        <v>1</v>
      </c>
      <c r="P200" s="52" t="s">
        <v>9</v>
      </c>
      <c r="Q200" s="50" t="s">
        <v>9</v>
      </c>
      <c r="R200" s="44" t="s">
        <v>102</v>
      </c>
      <c r="S200" s="44" t="s">
        <v>102</v>
      </c>
      <c r="T200" s="44" t="s">
        <v>102</v>
      </c>
      <c r="U200" s="44"/>
      <c r="V200" s="44" t="s">
        <v>102</v>
      </c>
      <c r="W200" s="44"/>
      <c r="X200" s="44"/>
      <c r="Y200" s="44"/>
      <c r="Z200" s="54"/>
      <c r="AA200" s="44" t="s">
        <v>102</v>
      </c>
      <c r="AB200" s="44" t="s">
        <v>102</v>
      </c>
      <c r="AC200" s="44" t="s">
        <v>102</v>
      </c>
      <c r="AD200" s="44"/>
      <c r="AE200" s="44" t="s">
        <v>102</v>
      </c>
      <c r="AF200" s="44"/>
      <c r="AG200" s="44"/>
      <c r="AH200" s="44"/>
      <c r="AI200" s="44"/>
      <c r="AJ200" s="44"/>
      <c r="AK200" s="44"/>
      <c r="AL200" s="44"/>
      <c r="AM200" s="44" t="s">
        <v>102</v>
      </c>
      <c r="AN200" s="44"/>
      <c r="AO200" s="133"/>
      <c r="AP200" s="44"/>
      <c r="AQ200" s="44"/>
      <c r="AR200" s="44"/>
      <c r="AS200" s="56"/>
      <c r="AT200" s="44"/>
      <c r="AU200" s="44"/>
      <c r="AV200" s="44"/>
      <c r="AW200" s="44"/>
      <c r="AX200" s="44"/>
      <c r="AY200" s="44"/>
      <c r="AZ200" s="44"/>
      <c r="BA200" s="44"/>
      <c r="BB200" s="44"/>
      <c r="BC200" s="44"/>
      <c r="BD200" s="11" t="s">
        <v>589</v>
      </c>
    </row>
    <row r="201" spans="1:56" s="60" customFormat="1" ht="316.8" x14ac:dyDescent="0.3">
      <c r="A201" s="45"/>
      <c r="B201" s="46">
        <v>194</v>
      </c>
      <c r="C201" s="47" t="s">
        <v>592</v>
      </c>
      <c r="D201" s="48" t="s">
        <v>591</v>
      </c>
      <c r="E201" s="47" t="s">
        <v>787</v>
      </c>
      <c r="F201" s="47" t="s">
        <v>584</v>
      </c>
      <c r="G201" s="47" t="s">
        <v>528</v>
      </c>
      <c r="H201" s="48" t="s">
        <v>197</v>
      </c>
      <c r="I201" s="47" t="s">
        <v>306</v>
      </c>
      <c r="J201" s="132">
        <v>54.5</v>
      </c>
      <c r="K201" s="50" t="s">
        <v>837</v>
      </c>
      <c r="L201" s="47" t="s">
        <v>31</v>
      </c>
      <c r="M201" s="48" t="s">
        <v>50</v>
      </c>
      <c r="N201" s="48" t="s">
        <v>2</v>
      </c>
      <c r="O201" s="46">
        <v>1</v>
      </c>
      <c r="P201" s="52" t="s">
        <v>9</v>
      </c>
      <c r="Q201" s="50" t="s">
        <v>9</v>
      </c>
      <c r="R201" s="44" t="s">
        <v>102</v>
      </c>
      <c r="S201" s="44" t="s">
        <v>102</v>
      </c>
      <c r="T201" s="44"/>
      <c r="U201" s="44" t="s">
        <v>102</v>
      </c>
      <c r="V201" s="44" t="s">
        <v>102</v>
      </c>
      <c r="W201" s="44"/>
      <c r="X201" s="44" t="s">
        <v>102</v>
      </c>
      <c r="Y201" s="44"/>
      <c r="Z201" s="54"/>
      <c r="AA201" s="44" t="s">
        <v>102</v>
      </c>
      <c r="AB201" s="44" t="s">
        <v>102</v>
      </c>
      <c r="AC201" s="44"/>
      <c r="AD201" s="44"/>
      <c r="AE201" s="44"/>
      <c r="AF201" s="44"/>
      <c r="AG201" s="44"/>
      <c r="AH201" s="44"/>
      <c r="AI201" s="44" t="s">
        <v>102</v>
      </c>
      <c r="AJ201" s="44"/>
      <c r="AK201" s="44"/>
      <c r="AL201" s="44" t="s">
        <v>102</v>
      </c>
      <c r="AM201" s="44" t="s">
        <v>102</v>
      </c>
      <c r="AN201" s="44"/>
      <c r="AO201" s="133"/>
      <c r="AP201" s="44"/>
      <c r="AQ201" s="44"/>
      <c r="AR201" s="44"/>
      <c r="AS201" s="56"/>
      <c r="AT201" s="44"/>
      <c r="AU201" s="44"/>
      <c r="AV201" s="44"/>
      <c r="AW201" s="44"/>
      <c r="AX201" s="44"/>
      <c r="AY201" s="44"/>
      <c r="AZ201" s="44"/>
      <c r="BA201" s="44"/>
      <c r="BB201" s="44"/>
      <c r="BC201" s="44"/>
      <c r="BD201" s="11" t="s">
        <v>788</v>
      </c>
    </row>
    <row r="202" spans="1:56" s="60" customFormat="1" ht="85.2" customHeight="1" x14ac:dyDescent="0.3">
      <c r="A202" s="45"/>
      <c r="B202" s="46">
        <v>195</v>
      </c>
      <c r="C202" s="47" t="s">
        <v>639</v>
      </c>
      <c r="D202" s="48" t="s">
        <v>146</v>
      </c>
      <c r="E202" s="47" t="s">
        <v>9</v>
      </c>
      <c r="F202" s="47" t="s">
        <v>337</v>
      </c>
      <c r="G202" s="47" t="s">
        <v>574</v>
      </c>
      <c r="H202" s="48" t="s">
        <v>197</v>
      </c>
      <c r="I202" s="47" t="s">
        <v>198</v>
      </c>
      <c r="J202" s="132">
        <v>650</v>
      </c>
      <c r="K202" s="50" t="s">
        <v>837</v>
      </c>
      <c r="L202" s="47" t="s">
        <v>31</v>
      </c>
      <c r="M202" s="48" t="s">
        <v>12</v>
      </c>
      <c r="N202" s="48" t="s">
        <v>1</v>
      </c>
      <c r="O202" s="46">
        <v>1</v>
      </c>
      <c r="P202" s="52" t="s">
        <v>9</v>
      </c>
      <c r="Q202" s="47" t="s">
        <v>9</v>
      </c>
      <c r="R202" s="137"/>
      <c r="S202" s="137"/>
      <c r="T202" s="137"/>
      <c r="U202" s="137"/>
      <c r="V202" s="137"/>
      <c r="W202" s="137"/>
      <c r="X202" s="137"/>
      <c r="Y202" s="137"/>
      <c r="Z202" s="54"/>
      <c r="AA202" s="137"/>
      <c r="AB202" s="137"/>
      <c r="AC202" s="137"/>
      <c r="AD202" s="137"/>
      <c r="AE202" s="137"/>
      <c r="AF202" s="137"/>
      <c r="AG202" s="137"/>
      <c r="AH202" s="137"/>
      <c r="AI202" s="137"/>
      <c r="AJ202" s="137"/>
      <c r="AK202" s="137"/>
      <c r="AL202" s="137"/>
      <c r="AM202" s="137"/>
      <c r="AN202" s="137"/>
      <c r="AO202" s="133"/>
      <c r="AP202" s="137"/>
      <c r="AQ202" s="137"/>
      <c r="AR202" s="137"/>
      <c r="AS202" s="137"/>
      <c r="AT202" s="137"/>
      <c r="AU202" s="137"/>
      <c r="AV202" s="137"/>
      <c r="AW202" s="137"/>
      <c r="AX202" s="137"/>
      <c r="AY202" s="137"/>
      <c r="AZ202" s="137"/>
      <c r="BA202" s="137"/>
      <c r="BB202" s="137"/>
      <c r="BC202" s="137"/>
      <c r="BD202" s="138" t="s">
        <v>146</v>
      </c>
    </row>
    <row r="203" spans="1:56" s="60" customFormat="1" ht="85.2" customHeight="1" x14ac:dyDescent="0.3">
      <c r="A203" s="45"/>
      <c r="B203" s="46">
        <v>196</v>
      </c>
      <c r="C203" s="47" t="s">
        <v>640</v>
      </c>
      <c r="D203" s="48" t="s">
        <v>146</v>
      </c>
      <c r="E203" s="47" t="s">
        <v>9</v>
      </c>
      <c r="F203" s="47" t="s">
        <v>337</v>
      </c>
      <c r="G203" s="47" t="s">
        <v>574</v>
      </c>
      <c r="H203" s="48" t="s">
        <v>197</v>
      </c>
      <c r="I203" s="47" t="s">
        <v>198</v>
      </c>
      <c r="J203" s="132">
        <v>1300</v>
      </c>
      <c r="K203" s="50" t="s">
        <v>837</v>
      </c>
      <c r="L203" s="47" t="s">
        <v>31</v>
      </c>
      <c r="M203" s="48" t="s">
        <v>12</v>
      </c>
      <c r="N203" s="48" t="s">
        <v>1</v>
      </c>
      <c r="O203" s="46">
        <v>1</v>
      </c>
      <c r="P203" s="52" t="s">
        <v>9</v>
      </c>
      <c r="Q203" s="47" t="s">
        <v>9</v>
      </c>
      <c r="R203" s="137"/>
      <c r="S203" s="137"/>
      <c r="T203" s="137"/>
      <c r="U203" s="137"/>
      <c r="V203" s="137"/>
      <c r="W203" s="137"/>
      <c r="X203" s="137"/>
      <c r="Y203" s="137"/>
      <c r="Z203" s="54"/>
      <c r="AA203" s="137"/>
      <c r="AB203" s="137"/>
      <c r="AC203" s="137"/>
      <c r="AD203" s="137"/>
      <c r="AE203" s="137"/>
      <c r="AF203" s="137"/>
      <c r="AG203" s="137"/>
      <c r="AH203" s="137"/>
      <c r="AI203" s="137"/>
      <c r="AJ203" s="137"/>
      <c r="AK203" s="137"/>
      <c r="AL203" s="137"/>
      <c r="AM203" s="137"/>
      <c r="AN203" s="137"/>
      <c r="AO203" s="133"/>
      <c r="AP203" s="137"/>
      <c r="AQ203" s="137"/>
      <c r="AR203" s="137"/>
      <c r="AS203" s="137"/>
      <c r="AT203" s="137"/>
      <c r="AU203" s="137"/>
      <c r="AV203" s="137"/>
      <c r="AW203" s="137"/>
      <c r="AX203" s="137"/>
      <c r="AY203" s="137"/>
      <c r="AZ203" s="137"/>
      <c r="BA203" s="137"/>
      <c r="BB203" s="137"/>
      <c r="BC203" s="137"/>
      <c r="BD203" s="138" t="s">
        <v>146</v>
      </c>
    </row>
    <row r="204" spans="1:56" ht="72" x14ac:dyDescent="0.3">
      <c r="A204" s="45"/>
      <c r="B204" s="46">
        <v>197</v>
      </c>
      <c r="C204" s="47" t="s">
        <v>603</v>
      </c>
      <c r="D204" s="48" t="s">
        <v>605</v>
      </c>
      <c r="E204" s="47" t="s">
        <v>606</v>
      </c>
      <c r="F204" s="47" t="s">
        <v>413</v>
      </c>
      <c r="G204" s="47" t="s">
        <v>574</v>
      </c>
      <c r="H204" s="48" t="s">
        <v>101</v>
      </c>
      <c r="I204" s="47" t="s">
        <v>213</v>
      </c>
      <c r="J204" s="132" t="s">
        <v>9</v>
      </c>
      <c r="K204" s="47" t="s">
        <v>54</v>
      </c>
      <c r="L204" s="47" t="s">
        <v>29</v>
      </c>
      <c r="M204" s="48" t="s">
        <v>39</v>
      </c>
      <c r="N204" s="48" t="s">
        <v>2</v>
      </c>
      <c r="O204" s="46">
        <v>1</v>
      </c>
      <c r="P204" s="52" t="s">
        <v>9</v>
      </c>
      <c r="Q204" s="47" t="s">
        <v>9</v>
      </c>
      <c r="R204" s="44" t="s">
        <v>102</v>
      </c>
      <c r="S204" s="44"/>
      <c r="T204" s="44" t="s">
        <v>102</v>
      </c>
      <c r="U204" s="44"/>
      <c r="V204" s="44" t="s">
        <v>102</v>
      </c>
      <c r="W204" s="44"/>
      <c r="X204" s="44" t="s">
        <v>102</v>
      </c>
      <c r="Y204" s="44"/>
      <c r="Z204" s="54"/>
      <c r="AA204" s="44" t="s">
        <v>102</v>
      </c>
      <c r="AB204" s="44" t="s">
        <v>102</v>
      </c>
      <c r="AC204" s="44"/>
      <c r="AD204" s="44"/>
      <c r="AE204" s="44"/>
      <c r="AF204" s="44"/>
      <c r="AG204" s="44"/>
      <c r="AH204" s="44"/>
      <c r="AI204" s="44"/>
      <c r="AJ204" s="44" t="s">
        <v>102</v>
      </c>
      <c r="AK204" s="44"/>
      <c r="AL204" s="44"/>
      <c r="AM204" s="44"/>
      <c r="AN204" s="44"/>
      <c r="AO204" s="133"/>
      <c r="AP204" s="44"/>
      <c r="AQ204" s="44"/>
      <c r="AR204" s="44"/>
      <c r="AS204" s="56"/>
      <c r="AT204" s="44"/>
      <c r="AU204" s="44"/>
      <c r="AV204" s="44"/>
      <c r="AW204" s="44"/>
      <c r="AX204" s="44"/>
      <c r="AY204" s="44"/>
      <c r="AZ204" s="44"/>
      <c r="BA204" s="44"/>
      <c r="BB204" s="44"/>
      <c r="BC204" s="44"/>
      <c r="BD204" s="115" t="s">
        <v>604</v>
      </c>
    </row>
    <row r="205" spans="1:56" ht="144" x14ac:dyDescent="0.3">
      <c r="A205" s="45"/>
      <c r="B205" s="46">
        <v>198</v>
      </c>
      <c r="C205" s="47" t="s">
        <v>607</v>
      </c>
      <c r="D205" s="48" t="s">
        <v>608</v>
      </c>
      <c r="E205" s="47" t="s">
        <v>609</v>
      </c>
      <c r="F205" s="47" t="s">
        <v>413</v>
      </c>
      <c r="G205" s="47" t="s">
        <v>574</v>
      </c>
      <c r="H205" s="48" t="s">
        <v>197</v>
      </c>
      <c r="I205" s="47" t="s">
        <v>198</v>
      </c>
      <c r="J205" s="132">
        <v>300</v>
      </c>
      <c r="K205" s="47" t="s">
        <v>54</v>
      </c>
      <c r="L205" s="47" t="s">
        <v>29</v>
      </c>
      <c r="M205" s="48" t="s">
        <v>7</v>
      </c>
      <c r="N205" s="48" t="s">
        <v>1</v>
      </c>
      <c r="O205" s="46">
        <v>1</v>
      </c>
      <c r="P205" s="52" t="s">
        <v>9</v>
      </c>
      <c r="Q205" s="47" t="s">
        <v>9</v>
      </c>
      <c r="R205" s="44" t="s">
        <v>102</v>
      </c>
      <c r="S205" s="44" t="s">
        <v>102</v>
      </c>
      <c r="T205" s="44"/>
      <c r="U205" s="44" t="s">
        <v>102</v>
      </c>
      <c r="V205" s="44"/>
      <c r="W205" s="44"/>
      <c r="X205" s="44" t="s">
        <v>102</v>
      </c>
      <c r="Y205" s="44"/>
      <c r="Z205" s="54"/>
      <c r="AA205" s="44" t="s">
        <v>102</v>
      </c>
      <c r="AB205" s="44" t="s">
        <v>102</v>
      </c>
      <c r="AC205" s="44"/>
      <c r="AD205" s="44"/>
      <c r="AE205" s="44" t="s">
        <v>102</v>
      </c>
      <c r="AF205" s="44"/>
      <c r="AG205" s="44"/>
      <c r="AH205" s="44"/>
      <c r="AI205" s="44" t="s">
        <v>102</v>
      </c>
      <c r="AJ205" s="44"/>
      <c r="AK205" s="44"/>
      <c r="AL205" s="44"/>
      <c r="AM205" s="44"/>
      <c r="AN205" s="44"/>
      <c r="AO205" s="55"/>
      <c r="AP205" s="44"/>
      <c r="AQ205" s="44"/>
      <c r="AR205" s="44"/>
      <c r="AS205" s="56"/>
      <c r="AT205" s="44"/>
      <c r="AU205" s="44"/>
      <c r="AV205" s="44"/>
      <c r="AW205" s="44"/>
      <c r="AX205" s="44"/>
      <c r="AY205" s="44"/>
      <c r="AZ205" s="44"/>
      <c r="BA205" s="44"/>
      <c r="BB205" s="44"/>
      <c r="BC205" s="44"/>
      <c r="BD205" s="115" t="s">
        <v>610</v>
      </c>
    </row>
    <row r="206" spans="1:56" ht="244.8" x14ac:dyDescent="0.3">
      <c r="A206" s="45"/>
      <c r="B206" s="46">
        <v>199</v>
      </c>
      <c r="C206" s="47" t="s">
        <v>616</v>
      </c>
      <c r="D206" s="48" t="s">
        <v>612</v>
      </c>
      <c r="E206" s="47" t="s">
        <v>613</v>
      </c>
      <c r="F206" s="47" t="s">
        <v>514</v>
      </c>
      <c r="G206" s="47" t="s">
        <v>574</v>
      </c>
      <c r="H206" s="48" t="s">
        <v>197</v>
      </c>
      <c r="I206" s="47" t="s">
        <v>105</v>
      </c>
      <c r="J206" s="139">
        <v>225</v>
      </c>
      <c r="K206" s="47" t="s">
        <v>63</v>
      </c>
      <c r="L206" s="47" t="s">
        <v>29</v>
      </c>
      <c r="M206" s="48" t="s">
        <v>614</v>
      </c>
      <c r="N206" s="48" t="s">
        <v>1</v>
      </c>
      <c r="O206" s="46">
        <v>1</v>
      </c>
      <c r="P206" s="52" t="s">
        <v>9</v>
      </c>
      <c r="Q206" s="47" t="s">
        <v>9</v>
      </c>
      <c r="R206" s="44" t="s">
        <v>102</v>
      </c>
      <c r="S206" s="44" t="s">
        <v>102</v>
      </c>
      <c r="T206" s="44"/>
      <c r="U206" s="44"/>
      <c r="V206" s="44"/>
      <c r="W206" s="44"/>
      <c r="X206" s="44" t="s">
        <v>102</v>
      </c>
      <c r="Y206" s="44"/>
      <c r="Z206" s="54"/>
      <c r="AA206" s="44" t="s">
        <v>102</v>
      </c>
      <c r="AB206" s="44" t="s">
        <v>102</v>
      </c>
      <c r="AC206" s="44"/>
      <c r="AD206" s="44"/>
      <c r="AE206" s="44" t="s">
        <v>102</v>
      </c>
      <c r="AF206" s="44" t="s">
        <v>102</v>
      </c>
      <c r="AG206" s="44"/>
      <c r="AH206" s="44"/>
      <c r="AI206" s="44"/>
      <c r="AJ206" s="44"/>
      <c r="AK206" s="44"/>
      <c r="AL206" s="44" t="s">
        <v>102</v>
      </c>
      <c r="AM206" s="44"/>
      <c r="AN206" s="44"/>
      <c r="AO206" s="55"/>
      <c r="AP206" s="44"/>
      <c r="AQ206" s="44"/>
      <c r="AR206" s="44"/>
      <c r="AS206" s="56"/>
      <c r="AT206" s="44"/>
      <c r="AU206" s="44"/>
      <c r="AV206" s="44"/>
      <c r="AW206" s="44"/>
      <c r="AX206" s="44"/>
      <c r="AY206" s="44"/>
      <c r="AZ206" s="44"/>
      <c r="BA206" s="44"/>
      <c r="BB206" s="44"/>
      <c r="BC206" s="44"/>
      <c r="BD206" s="121" t="s">
        <v>615</v>
      </c>
    </row>
    <row r="207" spans="1:56" ht="273.60000000000002" x14ac:dyDescent="0.3">
      <c r="A207" s="45"/>
      <c r="B207" s="46">
        <v>200</v>
      </c>
      <c r="C207" s="47" t="s">
        <v>617</v>
      </c>
      <c r="D207" s="48" t="s">
        <v>618</v>
      </c>
      <c r="E207" s="47" t="s">
        <v>864</v>
      </c>
      <c r="F207" s="47" t="s">
        <v>58</v>
      </c>
      <c r="G207" s="47" t="s">
        <v>574</v>
      </c>
      <c r="H207" s="48" t="s">
        <v>197</v>
      </c>
      <c r="I207" s="47" t="s">
        <v>198</v>
      </c>
      <c r="J207" s="132">
        <v>720</v>
      </c>
      <c r="K207" s="47" t="s">
        <v>58</v>
      </c>
      <c r="L207" s="47" t="s">
        <v>29</v>
      </c>
      <c r="M207" s="48" t="s">
        <v>619</v>
      </c>
      <c r="N207" s="48" t="s">
        <v>1</v>
      </c>
      <c r="O207" s="46">
        <v>3</v>
      </c>
      <c r="P207" s="52" t="s">
        <v>620</v>
      </c>
      <c r="Q207" s="47" t="s">
        <v>197</v>
      </c>
      <c r="R207" s="44" t="s">
        <v>102</v>
      </c>
      <c r="S207" s="44" t="s">
        <v>102</v>
      </c>
      <c r="T207" s="44" t="s">
        <v>102</v>
      </c>
      <c r="U207" s="44"/>
      <c r="V207" s="44"/>
      <c r="W207" s="44"/>
      <c r="X207" s="44" t="s">
        <v>102</v>
      </c>
      <c r="Y207" s="44"/>
      <c r="Z207" s="54"/>
      <c r="AA207" s="44" t="s">
        <v>102</v>
      </c>
      <c r="AB207" s="44" t="s">
        <v>102</v>
      </c>
      <c r="AC207" s="44" t="s">
        <v>102</v>
      </c>
      <c r="AD207" s="44" t="s">
        <v>102</v>
      </c>
      <c r="AE207" s="44"/>
      <c r="AF207" s="44"/>
      <c r="AG207" s="44"/>
      <c r="AH207" s="44"/>
      <c r="AI207" s="44"/>
      <c r="AJ207" s="44" t="s">
        <v>102</v>
      </c>
      <c r="AK207" s="44" t="s">
        <v>102</v>
      </c>
      <c r="AL207" s="44" t="s">
        <v>102</v>
      </c>
      <c r="AM207" s="44" t="s">
        <v>102</v>
      </c>
      <c r="AN207" s="44"/>
      <c r="AO207" s="55"/>
      <c r="AP207" s="44"/>
      <c r="AQ207" s="44"/>
      <c r="AR207" s="56">
        <f>AVERAGE(29%,5%)</f>
        <v>0.16999999999999998</v>
      </c>
      <c r="AS207" s="56"/>
      <c r="AT207" s="44"/>
      <c r="AU207" s="56">
        <v>0.1</v>
      </c>
      <c r="AV207" s="44"/>
      <c r="AW207" s="44"/>
      <c r="AX207" s="44"/>
      <c r="AY207" s="44"/>
      <c r="AZ207" s="44"/>
      <c r="BA207" s="44"/>
      <c r="BB207" s="56">
        <v>0.17</v>
      </c>
      <c r="BC207" s="44"/>
      <c r="BD207" s="9" t="s">
        <v>886</v>
      </c>
    </row>
    <row r="208" spans="1:56" ht="409.6" x14ac:dyDescent="0.3">
      <c r="A208" s="45"/>
      <c r="B208" s="46">
        <v>201</v>
      </c>
      <c r="C208" s="47" t="s">
        <v>621</v>
      </c>
      <c r="D208" s="48" t="s">
        <v>622</v>
      </c>
      <c r="E208" s="47" t="s">
        <v>936</v>
      </c>
      <c r="F208" s="47" t="s">
        <v>58</v>
      </c>
      <c r="G208" s="47" t="s">
        <v>109</v>
      </c>
      <c r="H208" s="48" t="s">
        <v>197</v>
      </c>
      <c r="I208" s="47" t="s">
        <v>306</v>
      </c>
      <c r="J208" s="132">
        <v>343</v>
      </c>
      <c r="K208" s="47" t="s">
        <v>58</v>
      </c>
      <c r="L208" s="47" t="s">
        <v>29</v>
      </c>
      <c r="M208" s="48" t="s">
        <v>35</v>
      </c>
      <c r="N208" s="48" t="s">
        <v>1</v>
      </c>
      <c r="O208" s="46">
        <v>3</v>
      </c>
      <c r="P208" s="52" t="s">
        <v>9</v>
      </c>
      <c r="Q208" s="47" t="s">
        <v>9</v>
      </c>
      <c r="R208" s="44" t="s">
        <v>102</v>
      </c>
      <c r="S208" s="44"/>
      <c r="T208" s="44"/>
      <c r="U208" s="44" t="s">
        <v>102</v>
      </c>
      <c r="V208" s="44"/>
      <c r="W208" s="44"/>
      <c r="X208" s="44" t="s">
        <v>102</v>
      </c>
      <c r="Y208" s="44"/>
      <c r="Z208" s="54"/>
      <c r="AA208" s="44" t="s">
        <v>102</v>
      </c>
      <c r="AB208" s="44" t="s">
        <v>102</v>
      </c>
      <c r="AC208" s="44" t="s">
        <v>102</v>
      </c>
      <c r="AD208" s="44" t="s">
        <v>102</v>
      </c>
      <c r="AE208" s="44"/>
      <c r="AF208" s="44" t="s">
        <v>102</v>
      </c>
      <c r="AG208" s="44"/>
      <c r="AH208" s="44"/>
      <c r="AI208" s="44" t="s">
        <v>102</v>
      </c>
      <c r="AJ208" s="44" t="s">
        <v>102</v>
      </c>
      <c r="AK208" s="44" t="s">
        <v>102</v>
      </c>
      <c r="AL208" s="44" t="s">
        <v>102</v>
      </c>
      <c r="AM208" s="44"/>
      <c r="AN208" s="44"/>
      <c r="AO208" s="55"/>
      <c r="AP208" s="44"/>
      <c r="AQ208" s="44"/>
      <c r="AR208" s="56"/>
      <c r="AS208" s="56"/>
      <c r="AT208" s="44"/>
      <c r="AU208" s="56"/>
      <c r="AV208" s="44"/>
      <c r="AW208" s="44"/>
      <c r="AX208" s="44"/>
      <c r="AY208" s="44"/>
      <c r="AZ208" s="44"/>
      <c r="BA208" s="44"/>
      <c r="BB208" s="56"/>
      <c r="BC208" s="44"/>
      <c r="BD208" s="115" t="s">
        <v>937</v>
      </c>
    </row>
    <row r="209" spans="1:56" ht="211.5" customHeight="1" x14ac:dyDescent="0.3">
      <c r="A209" s="45"/>
      <c r="B209" s="46">
        <v>202</v>
      </c>
      <c r="C209" s="47" t="s">
        <v>944</v>
      </c>
      <c r="D209" s="48" t="s">
        <v>9</v>
      </c>
      <c r="E209" s="47" t="s">
        <v>824</v>
      </c>
      <c r="F209" s="47" t="s">
        <v>109</v>
      </c>
      <c r="G209" s="47" t="s">
        <v>109</v>
      </c>
      <c r="H209" s="48" t="s">
        <v>197</v>
      </c>
      <c r="I209" s="47" t="s">
        <v>306</v>
      </c>
      <c r="J209" s="132">
        <v>85440</v>
      </c>
      <c r="K209" s="50" t="s">
        <v>837</v>
      </c>
      <c r="L209" s="47" t="s">
        <v>31</v>
      </c>
      <c r="M209" s="48" t="s">
        <v>627</v>
      </c>
      <c r="N209" s="48" t="s">
        <v>3</v>
      </c>
      <c r="O209" s="46">
        <v>1</v>
      </c>
      <c r="P209" s="52" t="s">
        <v>9</v>
      </c>
      <c r="Q209" s="47" t="s">
        <v>9</v>
      </c>
      <c r="R209" s="44" t="s">
        <v>102</v>
      </c>
      <c r="S209" s="44"/>
      <c r="T209" s="44"/>
      <c r="U209" s="44" t="s">
        <v>102</v>
      </c>
      <c r="V209" s="44"/>
      <c r="W209" s="44"/>
      <c r="X209" s="44"/>
      <c r="Y209" s="44" t="s">
        <v>102</v>
      </c>
      <c r="Z209" s="54"/>
      <c r="AA209" s="44" t="s">
        <v>102</v>
      </c>
      <c r="AB209" s="44" t="s">
        <v>102</v>
      </c>
      <c r="AC209" s="44"/>
      <c r="AD209" s="44" t="s">
        <v>102</v>
      </c>
      <c r="AE209" s="44"/>
      <c r="AF209" s="44"/>
      <c r="AG209" s="44"/>
      <c r="AH209" s="44"/>
      <c r="AI209" s="44" t="s">
        <v>102</v>
      </c>
      <c r="AJ209" s="44"/>
      <c r="AK209" s="44"/>
      <c r="AL209" s="44" t="s">
        <v>102</v>
      </c>
      <c r="AM209" s="44"/>
      <c r="AN209" s="44"/>
      <c r="AO209" s="55"/>
      <c r="AP209" s="44"/>
      <c r="AQ209" s="44"/>
      <c r="AR209" s="56"/>
      <c r="AS209" s="56"/>
      <c r="AT209" s="44"/>
      <c r="AU209" s="56"/>
      <c r="AV209" s="44"/>
      <c r="AW209" s="44"/>
      <c r="AX209" s="44"/>
      <c r="AY209" s="44"/>
      <c r="AZ209" s="44"/>
      <c r="BA209" s="44"/>
      <c r="BB209" s="56"/>
      <c r="BC209" s="44"/>
      <c r="BD209" s="115" t="s">
        <v>626</v>
      </c>
    </row>
    <row r="210" spans="1:56" ht="302.39999999999998" x14ac:dyDescent="0.3">
      <c r="A210" s="45"/>
      <c r="B210" s="46">
        <v>203</v>
      </c>
      <c r="C210" s="47" t="s">
        <v>638</v>
      </c>
      <c r="D210" s="48" t="s">
        <v>9</v>
      </c>
      <c r="E210" s="47" t="s">
        <v>941</v>
      </c>
      <c r="F210" s="47" t="s">
        <v>109</v>
      </c>
      <c r="G210" s="47" t="s">
        <v>109</v>
      </c>
      <c r="H210" s="48" t="s">
        <v>197</v>
      </c>
      <c r="I210" s="47" t="s">
        <v>306</v>
      </c>
      <c r="J210" s="132">
        <v>240000</v>
      </c>
      <c r="K210" s="50" t="s">
        <v>837</v>
      </c>
      <c r="L210" s="47" t="s">
        <v>31</v>
      </c>
      <c r="M210" s="48" t="s">
        <v>14</v>
      </c>
      <c r="N210" s="48" t="s">
        <v>1</v>
      </c>
      <c r="O210" s="46">
        <v>1</v>
      </c>
      <c r="P210" s="52" t="s">
        <v>9</v>
      </c>
      <c r="Q210" s="47" t="s">
        <v>9</v>
      </c>
      <c r="R210" s="44" t="s">
        <v>102</v>
      </c>
      <c r="S210" s="44"/>
      <c r="T210" s="44"/>
      <c r="U210" s="44" t="s">
        <v>102</v>
      </c>
      <c r="V210" s="44" t="s">
        <v>102</v>
      </c>
      <c r="W210" s="44"/>
      <c r="X210" s="44" t="s">
        <v>102</v>
      </c>
      <c r="Y210" s="44"/>
      <c r="Z210" s="54"/>
      <c r="AA210" s="44" t="s">
        <v>102</v>
      </c>
      <c r="AB210" s="44" t="s">
        <v>102</v>
      </c>
      <c r="AC210" s="44"/>
      <c r="AD210" s="44" t="s">
        <v>102</v>
      </c>
      <c r="AE210" s="44"/>
      <c r="AF210" s="44"/>
      <c r="AG210" s="44"/>
      <c r="AH210" s="44"/>
      <c r="AI210" s="44" t="s">
        <v>102</v>
      </c>
      <c r="AJ210" s="44"/>
      <c r="AK210" s="44"/>
      <c r="AL210" s="44"/>
      <c r="AM210" s="44"/>
      <c r="AN210" s="44"/>
      <c r="AO210" s="55"/>
      <c r="AP210" s="44"/>
      <c r="AQ210" s="44"/>
      <c r="AR210" s="56"/>
      <c r="AS210" s="56"/>
      <c r="AT210" s="44"/>
      <c r="AU210" s="56"/>
      <c r="AV210" s="44"/>
      <c r="AW210" s="44"/>
      <c r="AX210" s="44"/>
      <c r="AY210" s="44"/>
      <c r="AZ210" s="44"/>
      <c r="BA210" s="44"/>
      <c r="BB210" s="56"/>
      <c r="BC210" s="44"/>
      <c r="BD210" s="115" t="s">
        <v>628</v>
      </c>
    </row>
    <row r="211" spans="1:56" ht="302.39999999999998" x14ac:dyDescent="0.3">
      <c r="A211" s="45"/>
      <c r="B211" s="46">
        <v>204</v>
      </c>
      <c r="C211" s="47" t="s">
        <v>900</v>
      </c>
      <c r="D211" s="48" t="s">
        <v>795</v>
      </c>
      <c r="E211" s="49" t="s">
        <v>794</v>
      </c>
      <c r="F211" s="50" t="s">
        <v>827</v>
      </c>
      <c r="G211" s="47" t="s">
        <v>528</v>
      </c>
      <c r="H211" s="48" t="s">
        <v>197</v>
      </c>
      <c r="I211" s="47" t="s">
        <v>306</v>
      </c>
      <c r="J211" s="51">
        <v>350</v>
      </c>
      <c r="K211" s="47" t="s">
        <v>15</v>
      </c>
      <c r="L211" s="47" t="s">
        <v>22</v>
      </c>
      <c r="M211" s="48" t="s">
        <v>51</v>
      </c>
      <c r="N211" s="48" t="s">
        <v>2</v>
      </c>
      <c r="O211" s="46">
        <v>3</v>
      </c>
      <c r="P211" s="52" t="s">
        <v>9</v>
      </c>
      <c r="Q211" s="50" t="s">
        <v>9</v>
      </c>
      <c r="R211" s="44" t="s">
        <v>102</v>
      </c>
      <c r="S211" s="44"/>
      <c r="T211" s="44" t="s">
        <v>102</v>
      </c>
      <c r="U211" s="44" t="s">
        <v>102</v>
      </c>
      <c r="V211" s="44" t="s">
        <v>102</v>
      </c>
      <c r="W211" s="44"/>
      <c r="X211" s="44" t="s">
        <v>102</v>
      </c>
      <c r="Y211" s="44" t="s">
        <v>102</v>
      </c>
      <c r="Z211" s="54"/>
      <c r="AA211" s="44" t="s">
        <v>102</v>
      </c>
      <c r="AB211" s="44" t="s">
        <v>102</v>
      </c>
      <c r="AC211" s="44" t="s">
        <v>102</v>
      </c>
      <c r="AD211" s="44"/>
      <c r="AE211" s="44" t="s">
        <v>102</v>
      </c>
      <c r="AF211" s="44" t="s">
        <v>102</v>
      </c>
      <c r="AG211" s="44" t="s">
        <v>102</v>
      </c>
      <c r="AH211" s="44"/>
      <c r="AI211" s="44"/>
      <c r="AJ211" s="44"/>
      <c r="AK211" s="44" t="s">
        <v>102</v>
      </c>
      <c r="AL211" s="44"/>
      <c r="AM211" s="44" t="s">
        <v>102</v>
      </c>
      <c r="AN211" s="44"/>
      <c r="AO211" s="55"/>
      <c r="AP211" s="44"/>
      <c r="AQ211" s="44"/>
      <c r="AR211" s="56"/>
      <c r="AS211" s="56"/>
      <c r="AT211" s="44"/>
      <c r="AU211" s="56"/>
      <c r="AV211" s="44"/>
      <c r="AW211" s="44"/>
      <c r="AX211" s="44"/>
      <c r="AY211" s="44"/>
      <c r="AZ211" s="44"/>
      <c r="BA211" s="44"/>
      <c r="BB211" s="56"/>
      <c r="BC211" s="44"/>
      <c r="BD211" s="11" t="s">
        <v>793</v>
      </c>
    </row>
    <row r="212" spans="1:56" ht="409.6" x14ac:dyDescent="0.3">
      <c r="A212" s="45"/>
      <c r="B212" s="46">
        <v>205</v>
      </c>
      <c r="C212" s="47" t="s">
        <v>834</v>
      </c>
      <c r="D212" s="48" t="s">
        <v>833</v>
      </c>
      <c r="E212" s="49" t="s">
        <v>836</v>
      </c>
      <c r="F212" s="50" t="s">
        <v>835</v>
      </c>
      <c r="G212" s="47" t="s">
        <v>109</v>
      </c>
      <c r="H212" s="48" t="s">
        <v>197</v>
      </c>
      <c r="I212" s="47" t="s">
        <v>306</v>
      </c>
      <c r="J212" s="51">
        <v>102.592</v>
      </c>
      <c r="K212" s="47" t="s">
        <v>15</v>
      </c>
      <c r="L212" s="47" t="s">
        <v>8</v>
      </c>
      <c r="M212" s="48" t="s">
        <v>14</v>
      </c>
      <c r="N212" s="48" t="s">
        <v>1</v>
      </c>
      <c r="O212" s="46">
        <v>2</v>
      </c>
      <c r="P212" s="52" t="s">
        <v>9</v>
      </c>
      <c r="Q212" s="47" t="s">
        <v>9</v>
      </c>
      <c r="R212" s="44" t="s">
        <v>102</v>
      </c>
      <c r="S212" s="44"/>
      <c r="T212" s="44" t="s">
        <v>102</v>
      </c>
      <c r="U212" s="44" t="s">
        <v>102</v>
      </c>
      <c r="V212" s="44" t="s">
        <v>102</v>
      </c>
      <c r="W212" s="44"/>
      <c r="X212" s="44" t="s">
        <v>102</v>
      </c>
      <c r="Y212" s="44"/>
      <c r="Z212" s="54"/>
      <c r="AA212" s="44" t="s">
        <v>102</v>
      </c>
      <c r="AB212" s="44" t="s">
        <v>102</v>
      </c>
      <c r="AC212" s="44" t="s">
        <v>102</v>
      </c>
      <c r="AD212" s="44" t="s">
        <v>102</v>
      </c>
      <c r="AE212" s="44"/>
      <c r="AF212" s="44"/>
      <c r="AG212" s="44"/>
      <c r="AH212" s="44"/>
      <c r="AI212" s="44" t="s">
        <v>102</v>
      </c>
      <c r="AJ212" s="44"/>
      <c r="AK212" s="44"/>
      <c r="AL212" s="44" t="s">
        <v>102</v>
      </c>
      <c r="AM212" s="44" t="s">
        <v>102</v>
      </c>
      <c r="AN212" s="44"/>
      <c r="AO212" s="55"/>
      <c r="AP212" s="44"/>
      <c r="AQ212" s="44"/>
      <c r="AR212" s="56"/>
      <c r="AS212" s="56"/>
      <c r="AT212" s="44"/>
      <c r="AU212" s="56"/>
      <c r="AV212" s="44"/>
      <c r="AW212" s="44"/>
      <c r="AX212" s="44"/>
      <c r="AY212" s="44"/>
      <c r="AZ212" s="44"/>
      <c r="BA212" s="44"/>
      <c r="BB212" s="56"/>
      <c r="BC212" s="44"/>
      <c r="BD212" s="115" t="s">
        <v>1014</v>
      </c>
    </row>
    <row r="213" spans="1:56" ht="244.8" x14ac:dyDescent="0.3">
      <c r="A213" s="45"/>
      <c r="B213" s="46">
        <v>206</v>
      </c>
      <c r="C213" s="47" t="s">
        <v>950</v>
      </c>
      <c r="D213" s="48" t="s">
        <v>951</v>
      </c>
      <c r="E213" s="49" t="s">
        <v>918</v>
      </c>
      <c r="F213" s="50" t="s">
        <v>584</v>
      </c>
      <c r="G213" s="47" t="s">
        <v>528</v>
      </c>
      <c r="H213" s="48" t="s">
        <v>197</v>
      </c>
      <c r="I213" s="47" t="s">
        <v>306</v>
      </c>
      <c r="J213" s="51" t="s">
        <v>9</v>
      </c>
      <c r="K213" s="47" t="s">
        <v>837</v>
      </c>
      <c r="L213" s="47" t="s">
        <v>31</v>
      </c>
      <c r="M213" s="48" t="s">
        <v>44</v>
      </c>
      <c r="N213" s="48" t="s">
        <v>2</v>
      </c>
      <c r="O213" s="46">
        <v>2</v>
      </c>
      <c r="P213" s="52" t="s">
        <v>9</v>
      </c>
      <c r="Q213" s="47" t="s">
        <v>9</v>
      </c>
      <c r="R213" s="44" t="s">
        <v>102</v>
      </c>
      <c r="S213" s="44"/>
      <c r="T213" s="44" t="s">
        <v>102</v>
      </c>
      <c r="U213" s="44" t="s">
        <v>102</v>
      </c>
      <c r="V213" s="44" t="s">
        <v>102</v>
      </c>
      <c r="W213" s="44"/>
      <c r="X213" s="44" t="s">
        <v>102</v>
      </c>
      <c r="Y213" s="44"/>
      <c r="Z213" s="54"/>
      <c r="AA213" s="44" t="s">
        <v>102</v>
      </c>
      <c r="AB213" s="44" t="s">
        <v>102</v>
      </c>
      <c r="AC213" s="44"/>
      <c r="AD213" s="44"/>
      <c r="AE213" s="44"/>
      <c r="AF213" s="44"/>
      <c r="AG213" s="44"/>
      <c r="AH213" s="44"/>
      <c r="AI213" s="44" t="s">
        <v>102</v>
      </c>
      <c r="AJ213" s="44"/>
      <c r="AK213" s="44" t="s">
        <v>102</v>
      </c>
      <c r="AL213" s="44" t="s">
        <v>102</v>
      </c>
      <c r="AM213" s="44" t="s">
        <v>102</v>
      </c>
      <c r="AN213" s="44"/>
      <c r="AO213" s="55"/>
      <c r="AP213" s="44"/>
      <c r="AQ213" s="44"/>
      <c r="AR213" s="56"/>
      <c r="AS213" s="56"/>
      <c r="AT213" s="44"/>
      <c r="AU213" s="56"/>
      <c r="AV213" s="44"/>
      <c r="AW213" s="44"/>
      <c r="AX213" s="44"/>
      <c r="AY213" s="44"/>
      <c r="AZ213" s="44"/>
      <c r="BA213" s="44"/>
      <c r="BB213" s="56"/>
      <c r="BC213" s="44"/>
      <c r="BD213" s="115" t="s">
        <v>919</v>
      </c>
    </row>
    <row r="214" spans="1:56" ht="244.8" x14ac:dyDescent="0.3">
      <c r="A214" s="45"/>
      <c r="B214" s="46">
        <v>207</v>
      </c>
      <c r="C214" s="47" t="s">
        <v>952</v>
      </c>
      <c r="D214" s="48" t="s">
        <v>920</v>
      </c>
      <c r="E214" s="49" t="s">
        <v>921</v>
      </c>
      <c r="F214" s="50" t="s">
        <v>584</v>
      </c>
      <c r="G214" s="47" t="s">
        <v>528</v>
      </c>
      <c r="H214" s="48" t="s">
        <v>197</v>
      </c>
      <c r="I214" s="47" t="s">
        <v>306</v>
      </c>
      <c r="J214" s="51" t="s">
        <v>9</v>
      </c>
      <c r="K214" s="47" t="s">
        <v>837</v>
      </c>
      <c r="L214" s="47" t="s">
        <v>31</v>
      </c>
      <c r="M214" s="48" t="s">
        <v>44</v>
      </c>
      <c r="N214" s="48" t="s">
        <v>2</v>
      </c>
      <c r="O214" s="46">
        <v>2</v>
      </c>
      <c r="P214" s="52" t="s">
        <v>9</v>
      </c>
      <c r="Q214" s="47" t="s">
        <v>9</v>
      </c>
      <c r="R214" s="44" t="s">
        <v>102</v>
      </c>
      <c r="S214" s="44"/>
      <c r="T214" s="44" t="s">
        <v>102</v>
      </c>
      <c r="U214" s="44" t="s">
        <v>102</v>
      </c>
      <c r="V214" s="44" t="s">
        <v>102</v>
      </c>
      <c r="W214" s="44"/>
      <c r="X214" s="44" t="s">
        <v>102</v>
      </c>
      <c r="Y214" s="44"/>
      <c r="Z214" s="54"/>
      <c r="AA214" s="44" t="s">
        <v>102</v>
      </c>
      <c r="AB214" s="44" t="s">
        <v>102</v>
      </c>
      <c r="AC214" s="44"/>
      <c r="AD214" s="44"/>
      <c r="AE214" s="44"/>
      <c r="AF214" s="44"/>
      <c r="AG214" s="44"/>
      <c r="AH214" s="44"/>
      <c r="AI214" s="44" t="s">
        <v>102</v>
      </c>
      <c r="AJ214" s="44"/>
      <c r="AK214" s="44"/>
      <c r="AL214" s="44" t="s">
        <v>102</v>
      </c>
      <c r="AM214" s="44" t="s">
        <v>102</v>
      </c>
      <c r="AN214" s="44"/>
      <c r="AO214" s="55"/>
      <c r="AP214" s="44"/>
      <c r="AQ214" s="44"/>
      <c r="AR214" s="56"/>
      <c r="AS214" s="56"/>
      <c r="AT214" s="44"/>
      <c r="AU214" s="56"/>
      <c r="AV214" s="44"/>
      <c r="AW214" s="44"/>
      <c r="AX214" s="44"/>
      <c r="AY214" s="44"/>
      <c r="AZ214" s="44"/>
      <c r="BA214" s="44"/>
      <c r="BB214" s="56"/>
      <c r="BC214" s="44"/>
      <c r="BD214" s="11" t="s">
        <v>922</v>
      </c>
    </row>
    <row r="215" spans="1:56" ht="230.4" x14ac:dyDescent="0.3">
      <c r="A215" s="45"/>
      <c r="B215" s="46">
        <v>208</v>
      </c>
      <c r="C215" s="47" t="s">
        <v>924</v>
      </c>
      <c r="D215" s="48" t="s">
        <v>917</v>
      </c>
      <c r="E215" s="49" t="s">
        <v>923</v>
      </c>
      <c r="F215" s="50" t="s">
        <v>109</v>
      </c>
      <c r="G215" s="47" t="s">
        <v>109</v>
      </c>
      <c r="H215" s="48" t="s">
        <v>197</v>
      </c>
      <c r="I215" s="47" t="s">
        <v>306</v>
      </c>
      <c r="J215" s="51" t="s">
        <v>9</v>
      </c>
      <c r="K215" s="47" t="s">
        <v>15</v>
      </c>
      <c r="L215" s="47" t="s">
        <v>31</v>
      </c>
      <c r="M215" s="48" t="s">
        <v>44</v>
      </c>
      <c r="N215" s="48" t="s">
        <v>2</v>
      </c>
      <c r="O215" s="46">
        <v>2</v>
      </c>
      <c r="P215" s="52" t="s">
        <v>9</v>
      </c>
      <c r="Q215" s="47" t="s">
        <v>9</v>
      </c>
      <c r="R215" s="44" t="s">
        <v>102</v>
      </c>
      <c r="S215" s="44"/>
      <c r="T215" s="44"/>
      <c r="U215" s="44" t="s">
        <v>102</v>
      </c>
      <c r="V215" s="44"/>
      <c r="W215" s="44"/>
      <c r="X215" s="44" t="s">
        <v>102</v>
      </c>
      <c r="Y215" s="44"/>
      <c r="Z215" s="54"/>
      <c r="AA215" s="44" t="s">
        <v>102</v>
      </c>
      <c r="AB215" s="44" t="s">
        <v>102</v>
      </c>
      <c r="AC215" s="44"/>
      <c r="AD215" s="44"/>
      <c r="AE215" s="44"/>
      <c r="AF215" s="44"/>
      <c r="AG215" s="44"/>
      <c r="AH215" s="44"/>
      <c r="AI215" s="44" t="s">
        <v>102</v>
      </c>
      <c r="AJ215" s="44"/>
      <c r="AK215" s="44"/>
      <c r="AL215" s="44"/>
      <c r="AM215" s="44" t="s">
        <v>102</v>
      </c>
      <c r="AN215" s="44"/>
      <c r="AO215" s="55"/>
      <c r="AP215" s="44"/>
      <c r="AQ215" s="44"/>
      <c r="AR215" s="56"/>
      <c r="AS215" s="56"/>
      <c r="AT215" s="44"/>
      <c r="AU215" s="56"/>
      <c r="AV215" s="44"/>
      <c r="AW215" s="44"/>
      <c r="AX215" s="44"/>
      <c r="AY215" s="44"/>
      <c r="AZ215" s="44"/>
      <c r="BA215" s="44"/>
      <c r="BB215" s="56"/>
      <c r="BC215" s="44"/>
      <c r="BD215" s="11" t="s">
        <v>925</v>
      </c>
    </row>
    <row r="216" spans="1:56" ht="230.4" x14ac:dyDescent="0.3">
      <c r="A216" s="45"/>
      <c r="B216" s="46">
        <v>209</v>
      </c>
      <c r="C216" s="47" t="s">
        <v>953</v>
      </c>
      <c r="D216" s="48" t="s">
        <v>917</v>
      </c>
      <c r="E216" s="49" t="s">
        <v>926</v>
      </c>
      <c r="F216" s="50" t="s">
        <v>584</v>
      </c>
      <c r="G216" s="47" t="s">
        <v>528</v>
      </c>
      <c r="H216" s="48" t="s">
        <v>197</v>
      </c>
      <c r="I216" s="47" t="s">
        <v>306</v>
      </c>
      <c r="J216" s="43" t="s">
        <v>1938</v>
      </c>
      <c r="K216" s="47" t="s">
        <v>837</v>
      </c>
      <c r="L216" s="47" t="s">
        <v>31</v>
      </c>
      <c r="M216" s="48" t="s">
        <v>44</v>
      </c>
      <c r="N216" s="48" t="s">
        <v>2</v>
      </c>
      <c r="O216" s="46">
        <v>3</v>
      </c>
      <c r="P216" s="52" t="s">
        <v>9</v>
      </c>
      <c r="Q216" s="47" t="s">
        <v>9</v>
      </c>
      <c r="R216" s="44" t="s">
        <v>102</v>
      </c>
      <c r="S216" s="44"/>
      <c r="T216" s="44" t="s">
        <v>102</v>
      </c>
      <c r="U216" s="44" t="s">
        <v>102</v>
      </c>
      <c r="V216" s="44" t="s">
        <v>102</v>
      </c>
      <c r="W216" s="44"/>
      <c r="X216" s="44" t="s">
        <v>102</v>
      </c>
      <c r="Y216" s="44"/>
      <c r="Z216" s="54"/>
      <c r="AA216" s="44" t="s">
        <v>102</v>
      </c>
      <c r="AB216" s="44"/>
      <c r="AC216" s="44"/>
      <c r="AD216" s="44"/>
      <c r="AE216" s="44"/>
      <c r="AF216" s="44"/>
      <c r="AG216" s="44"/>
      <c r="AH216" s="44"/>
      <c r="AI216" s="44" t="s">
        <v>102</v>
      </c>
      <c r="AJ216" s="44" t="s">
        <v>102</v>
      </c>
      <c r="AK216" s="44" t="s">
        <v>102</v>
      </c>
      <c r="AL216" s="44" t="s">
        <v>102</v>
      </c>
      <c r="AM216" s="44"/>
      <c r="AN216" s="44"/>
      <c r="AO216" s="55"/>
      <c r="AP216" s="44"/>
      <c r="AQ216" s="44"/>
      <c r="AR216" s="56"/>
      <c r="AS216" s="56"/>
      <c r="AT216" s="44"/>
      <c r="AU216" s="56"/>
      <c r="AV216" s="44"/>
      <c r="AW216" s="44"/>
      <c r="AX216" s="44"/>
      <c r="AY216" s="44"/>
      <c r="AZ216" s="44"/>
      <c r="BA216" s="44"/>
      <c r="BB216" s="56"/>
      <c r="BC216" s="44"/>
      <c r="BD216" s="11" t="s">
        <v>927</v>
      </c>
    </row>
    <row r="217" spans="1:56" ht="216" x14ac:dyDescent="0.3">
      <c r="A217" s="45"/>
      <c r="B217" s="46">
        <v>210</v>
      </c>
      <c r="C217" s="47" t="s">
        <v>928</v>
      </c>
      <c r="D217" s="48" t="s">
        <v>917</v>
      </c>
      <c r="E217" s="49" t="s">
        <v>929</v>
      </c>
      <c r="F217" s="50" t="s">
        <v>109</v>
      </c>
      <c r="G217" s="47" t="s">
        <v>109</v>
      </c>
      <c r="H217" s="48" t="s">
        <v>197</v>
      </c>
      <c r="I217" s="47" t="s">
        <v>306</v>
      </c>
      <c r="J217" s="43" t="s">
        <v>1938</v>
      </c>
      <c r="K217" s="47" t="s">
        <v>837</v>
      </c>
      <c r="L217" s="47" t="s">
        <v>31</v>
      </c>
      <c r="M217" s="48" t="s">
        <v>44</v>
      </c>
      <c r="N217" s="48" t="s">
        <v>2</v>
      </c>
      <c r="O217" s="46">
        <v>2</v>
      </c>
      <c r="P217" s="52" t="s">
        <v>9</v>
      </c>
      <c r="Q217" s="47" t="s">
        <v>9</v>
      </c>
      <c r="R217" s="44" t="s">
        <v>102</v>
      </c>
      <c r="S217" s="44"/>
      <c r="T217" s="44" t="s">
        <v>102</v>
      </c>
      <c r="U217" s="44" t="s">
        <v>102</v>
      </c>
      <c r="V217" s="44" t="s">
        <v>102</v>
      </c>
      <c r="W217" s="44"/>
      <c r="X217" s="44" t="s">
        <v>102</v>
      </c>
      <c r="Y217" s="44"/>
      <c r="Z217" s="54"/>
      <c r="AA217" s="44" t="s">
        <v>102</v>
      </c>
      <c r="AB217" s="44" t="s">
        <v>102</v>
      </c>
      <c r="AC217" s="44"/>
      <c r="AD217" s="44"/>
      <c r="AE217" s="44"/>
      <c r="AF217" s="44"/>
      <c r="AG217" s="44"/>
      <c r="AH217" s="44"/>
      <c r="AI217" s="44" t="s">
        <v>102</v>
      </c>
      <c r="AJ217" s="44"/>
      <c r="AK217" s="44"/>
      <c r="AL217" s="44" t="s">
        <v>102</v>
      </c>
      <c r="AM217" s="44" t="s">
        <v>102</v>
      </c>
      <c r="AN217" s="44"/>
      <c r="AO217" s="55"/>
      <c r="AP217" s="44"/>
      <c r="AQ217" s="44"/>
      <c r="AR217" s="56"/>
      <c r="AS217" s="56"/>
      <c r="AT217" s="44"/>
      <c r="AU217" s="56"/>
      <c r="AV217" s="44"/>
      <c r="AW217" s="44"/>
      <c r="AX217" s="44"/>
      <c r="AY217" s="44"/>
      <c r="AZ217" s="44"/>
      <c r="BA217" s="44"/>
      <c r="BB217" s="56"/>
      <c r="BC217" s="44"/>
      <c r="BD217" s="11" t="s">
        <v>930</v>
      </c>
    </row>
    <row r="218" spans="1:56" ht="360" x14ac:dyDescent="0.3">
      <c r="A218" s="45"/>
      <c r="B218" s="46">
        <v>211</v>
      </c>
      <c r="C218" s="47" t="s">
        <v>931</v>
      </c>
      <c r="D218" s="48" t="s">
        <v>917</v>
      </c>
      <c r="E218" s="49" t="s">
        <v>932</v>
      </c>
      <c r="F218" s="50" t="s">
        <v>584</v>
      </c>
      <c r="G218" s="47" t="s">
        <v>528</v>
      </c>
      <c r="H218" s="48" t="s">
        <v>197</v>
      </c>
      <c r="I218" s="47" t="s">
        <v>306</v>
      </c>
      <c r="J218" s="43" t="s">
        <v>1938</v>
      </c>
      <c r="K218" s="47" t="s">
        <v>837</v>
      </c>
      <c r="L218" s="47" t="s">
        <v>31</v>
      </c>
      <c r="M218" s="48" t="s">
        <v>44</v>
      </c>
      <c r="N218" s="48" t="s">
        <v>2</v>
      </c>
      <c r="O218" s="46">
        <v>3</v>
      </c>
      <c r="P218" s="52" t="s">
        <v>9</v>
      </c>
      <c r="Q218" s="47" t="s">
        <v>9</v>
      </c>
      <c r="R218" s="44" t="s">
        <v>102</v>
      </c>
      <c r="S218" s="44"/>
      <c r="T218" s="44" t="s">
        <v>102</v>
      </c>
      <c r="U218" s="44" t="s">
        <v>102</v>
      </c>
      <c r="V218" s="44" t="s">
        <v>102</v>
      </c>
      <c r="W218" s="44"/>
      <c r="X218" s="44" t="s">
        <v>102</v>
      </c>
      <c r="Y218" s="44"/>
      <c r="Z218" s="54"/>
      <c r="AA218" s="44" t="s">
        <v>102</v>
      </c>
      <c r="AB218" s="44" t="s">
        <v>102</v>
      </c>
      <c r="AC218" s="44"/>
      <c r="AD218" s="44"/>
      <c r="AE218" s="44"/>
      <c r="AF218" s="44"/>
      <c r="AG218" s="44"/>
      <c r="AH218" s="44"/>
      <c r="AI218" s="44" t="s">
        <v>102</v>
      </c>
      <c r="AJ218" s="44"/>
      <c r="AK218" s="44" t="s">
        <v>102</v>
      </c>
      <c r="AL218" s="44"/>
      <c r="AM218" s="44" t="s">
        <v>102</v>
      </c>
      <c r="AN218" s="44"/>
      <c r="AO218" s="55"/>
      <c r="AP218" s="44"/>
      <c r="AQ218" s="44"/>
      <c r="AR218" s="56"/>
      <c r="AS218" s="56"/>
      <c r="AT218" s="44"/>
      <c r="AU218" s="56"/>
      <c r="AV218" s="44"/>
      <c r="AW218" s="44"/>
      <c r="AX218" s="44"/>
      <c r="AY218" s="44"/>
      <c r="AZ218" s="44"/>
      <c r="BA218" s="44"/>
      <c r="BB218" s="56"/>
      <c r="BC218" s="44"/>
      <c r="BD218" s="11" t="s">
        <v>957</v>
      </c>
    </row>
    <row r="219" spans="1:56" ht="409.6" x14ac:dyDescent="0.3">
      <c r="A219" s="45"/>
      <c r="B219" s="46">
        <v>212</v>
      </c>
      <c r="C219" s="47" t="s">
        <v>945</v>
      </c>
      <c r="D219" s="48" t="s">
        <v>917</v>
      </c>
      <c r="E219" s="49" t="s">
        <v>946</v>
      </c>
      <c r="F219" s="50" t="s">
        <v>109</v>
      </c>
      <c r="G219" s="47" t="s">
        <v>109</v>
      </c>
      <c r="H219" s="48" t="s">
        <v>197</v>
      </c>
      <c r="I219" s="47" t="s">
        <v>306</v>
      </c>
      <c r="J219" s="51" t="s">
        <v>9</v>
      </c>
      <c r="K219" s="47" t="s">
        <v>837</v>
      </c>
      <c r="L219" s="47" t="s">
        <v>31</v>
      </c>
      <c r="M219" s="48" t="s">
        <v>44</v>
      </c>
      <c r="N219" s="48" t="s">
        <v>2</v>
      </c>
      <c r="O219" s="46">
        <v>3</v>
      </c>
      <c r="P219" s="52" t="s">
        <v>947</v>
      </c>
      <c r="Q219" s="47" t="s">
        <v>197</v>
      </c>
      <c r="R219" s="44" t="s">
        <v>102</v>
      </c>
      <c r="S219" s="44"/>
      <c r="T219" s="44" t="s">
        <v>102</v>
      </c>
      <c r="U219" s="44" t="s">
        <v>102</v>
      </c>
      <c r="V219" s="44" t="s">
        <v>102</v>
      </c>
      <c r="W219" s="44"/>
      <c r="X219" s="44" t="s">
        <v>102</v>
      </c>
      <c r="Y219" s="44"/>
      <c r="Z219" s="54"/>
      <c r="AA219" s="44" t="s">
        <v>102</v>
      </c>
      <c r="AB219" s="44" t="s">
        <v>102</v>
      </c>
      <c r="AC219" s="44"/>
      <c r="AD219" s="44"/>
      <c r="AE219" s="44"/>
      <c r="AF219" s="44"/>
      <c r="AG219" s="44"/>
      <c r="AH219" s="44"/>
      <c r="AI219" s="44" t="s">
        <v>102</v>
      </c>
      <c r="AJ219" s="44"/>
      <c r="AK219" s="44"/>
      <c r="AL219" s="44"/>
      <c r="AM219" s="19" t="s">
        <v>102</v>
      </c>
      <c r="AN219" s="44"/>
      <c r="AO219" s="55"/>
      <c r="AP219" s="44"/>
      <c r="AQ219" s="44"/>
      <c r="AR219" s="56"/>
      <c r="AS219" s="56"/>
      <c r="AT219" s="44"/>
      <c r="AU219" s="56"/>
      <c r="AV219" s="44"/>
      <c r="AW219" s="44"/>
      <c r="AX219" s="44"/>
      <c r="AY219" s="44"/>
      <c r="AZ219" s="44"/>
      <c r="BA219" s="44"/>
      <c r="BB219" s="56"/>
      <c r="BC219" s="44"/>
      <c r="BD219" s="11" t="s">
        <v>948</v>
      </c>
    </row>
    <row r="220" spans="1:56" ht="316.8" x14ac:dyDescent="0.3">
      <c r="A220" s="45"/>
      <c r="B220" s="46">
        <v>213</v>
      </c>
      <c r="C220" s="47" t="s">
        <v>954</v>
      </c>
      <c r="D220" s="48" t="s">
        <v>917</v>
      </c>
      <c r="E220" s="49" t="s">
        <v>955</v>
      </c>
      <c r="F220" s="50" t="s">
        <v>369</v>
      </c>
      <c r="G220" s="47" t="s">
        <v>528</v>
      </c>
      <c r="H220" s="48" t="s">
        <v>197</v>
      </c>
      <c r="I220" s="47" t="s">
        <v>306</v>
      </c>
      <c r="J220" s="43" t="s">
        <v>1938</v>
      </c>
      <c r="K220" s="47" t="s">
        <v>837</v>
      </c>
      <c r="L220" s="47" t="s">
        <v>31</v>
      </c>
      <c r="M220" s="48" t="s">
        <v>44</v>
      </c>
      <c r="N220" s="48" t="s">
        <v>2</v>
      </c>
      <c r="O220" s="46">
        <v>3</v>
      </c>
      <c r="P220" s="52" t="s">
        <v>9</v>
      </c>
      <c r="Q220" s="47" t="s">
        <v>9</v>
      </c>
      <c r="R220" s="44" t="s">
        <v>102</v>
      </c>
      <c r="S220" s="44"/>
      <c r="T220" s="44" t="s">
        <v>102</v>
      </c>
      <c r="U220" s="44" t="s">
        <v>102</v>
      </c>
      <c r="V220" s="44" t="s">
        <v>102</v>
      </c>
      <c r="W220" s="44"/>
      <c r="X220" s="44" t="s">
        <v>102</v>
      </c>
      <c r="Y220" s="44"/>
      <c r="Z220" s="54"/>
      <c r="AA220" s="44" t="s">
        <v>102</v>
      </c>
      <c r="AB220" s="44" t="s">
        <v>102</v>
      </c>
      <c r="AC220" s="44"/>
      <c r="AD220" s="44"/>
      <c r="AE220" s="44"/>
      <c r="AF220" s="44"/>
      <c r="AG220" s="44"/>
      <c r="AH220" s="44"/>
      <c r="AI220" s="44"/>
      <c r="AJ220" s="44"/>
      <c r="AK220" s="44" t="s">
        <v>102</v>
      </c>
      <c r="AL220" s="44"/>
      <c r="AM220" s="19" t="s">
        <v>102</v>
      </c>
      <c r="AN220" s="44"/>
      <c r="AO220" s="55"/>
      <c r="AP220" s="44"/>
      <c r="AQ220" s="44"/>
      <c r="AR220" s="56"/>
      <c r="AS220" s="56"/>
      <c r="AT220" s="44"/>
      <c r="AU220" s="56"/>
      <c r="AV220" s="44"/>
      <c r="AW220" s="44"/>
      <c r="AX220" s="44"/>
      <c r="AY220" s="44"/>
      <c r="AZ220" s="44"/>
      <c r="BA220" s="44"/>
      <c r="BB220" s="56"/>
      <c r="BC220" s="44"/>
      <c r="BD220" s="11" t="s">
        <v>956</v>
      </c>
    </row>
    <row r="221" spans="1:56" ht="306.45" customHeight="1" x14ac:dyDescent="0.3">
      <c r="A221" s="45"/>
      <c r="B221" s="46">
        <v>214</v>
      </c>
      <c r="C221" s="47" t="s">
        <v>958</v>
      </c>
      <c r="D221" s="48" t="s">
        <v>959</v>
      </c>
      <c r="E221" s="49" t="s">
        <v>960</v>
      </c>
      <c r="F221" s="50" t="s">
        <v>804</v>
      </c>
      <c r="G221" s="47" t="s">
        <v>574</v>
      </c>
      <c r="H221" s="48" t="s">
        <v>101</v>
      </c>
      <c r="I221" s="47" t="s">
        <v>195</v>
      </c>
      <c r="J221" s="51" t="s">
        <v>9</v>
      </c>
      <c r="K221" s="47" t="s">
        <v>47</v>
      </c>
      <c r="L221" s="47" t="s">
        <v>22</v>
      </c>
      <c r="M221" s="48" t="s">
        <v>57</v>
      </c>
      <c r="N221" s="48" t="s">
        <v>4</v>
      </c>
      <c r="O221" s="46">
        <v>3</v>
      </c>
      <c r="P221" s="47" t="s">
        <v>9</v>
      </c>
      <c r="Q221" s="47" t="s">
        <v>9</v>
      </c>
      <c r="R221" s="140" t="s">
        <v>102</v>
      </c>
      <c r="S221" s="140" t="s">
        <v>102</v>
      </c>
      <c r="T221" s="44"/>
      <c r="U221" s="44"/>
      <c r="V221" s="140" t="s">
        <v>102</v>
      </c>
      <c r="W221" s="44"/>
      <c r="X221" s="44" t="s">
        <v>102</v>
      </c>
      <c r="Y221" s="44" t="s">
        <v>102</v>
      </c>
      <c r="Z221" s="54"/>
      <c r="AA221" s="44" t="s">
        <v>102</v>
      </c>
      <c r="AB221" s="44"/>
      <c r="AC221" s="44"/>
      <c r="AD221" s="44"/>
      <c r="AE221" s="44" t="s">
        <v>102</v>
      </c>
      <c r="AF221" s="44"/>
      <c r="AG221" s="44"/>
      <c r="AH221" s="44"/>
      <c r="AI221" s="44" t="s">
        <v>102</v>
      </c>
      <c r="AJ221" s="44" t="s">
        <v>102</v>
      </c>
      <c r="AK221" s="19" t="s">
        <v>102</v>
      </c>
      <c r="AL221" s="44"/>
      <c r="AM221" s="44" t="s">
        <v>102</v>
      </c>
      <c r="AN221" s="44"/>
      <c r="AO221" s="55"/>
      <c r="AP221" s="44"/>
      <c r="AQ221" s="44"/>
      <c r="AR221" s="56"/>
      <c r="AS221" s="56"/>
      <c r="AT221" s="44"/>
      <c r="AU221" s="56"/>
      <c r="AV221" s="44"/>
      <c r="AW221" s="44"/>
      <c r="AX221" s="44"/>
      <c r="AY221" s="44"/>
      <c r="AZ221" s="44"/>
      <c r="BA221" s="44"/>
      <c r="BB221" s="56"/>
      <c r="BC221" s="44"/>
      <c r="BD221" s="11" t="s">
        <v>983</v>
      </c>
    </row>
    <row r="222" spans="1:56" ht="403.2" x14ac:dyDescent="0.3">
      <c r="A222" s="45"/>
      <c r="B222" s="46">
        <v>215</v>
      </c>
      <c r="C222" s="47" t="s">
        <v>961</v>
      </c>
      <c r="D222" s="48" t="s">
        <v>962</v>
      </c>
      <c r="E222" s="49" t="s">
        <v>963</v>
      </c>
      <c r="F222" s="50" t="s">
        <v>796</v>
      </c>
      <c r="G222" s="47" t="s">
        <v>109</v>
      </c>
      <c r="H222" s="48" t="s">
        <v>101</v>
      </c>
      <c r="I222" s="47" t="s">
        <v>306</v>
      </c>
      <c r="J222" s="51" t="s">
        <v>9</v>
      </c>
      <c r="K222" s="47" t="s">
        <v>33</v>
      </c>
      <c r="L222" s="47" t="s">
        <v>31</v>
      </c>
      <c r="M222" s="48" t="s">
        <v>51</v>
      </c>
      <c r="N222" s="48" t="s">
        <v>2</v>
      </c>
      <c r="O222" s="46">
        <v>2</v>
      </c>
      <c r="P222" s="47" t="s">
        <v>9</v>
      </c>
      <c r="Q222" s="47" t="s">
        <v>9</v>
      </c>
      <c r="R222" s="140" t="s">
        <v>102</v>
      </c>
      <c r="S222" s="140" t="s">
        <v>102</v>
      </c>
      <c r="T222" s="44"/>
      <c r="U222" s="44" t="s">
        <v>102</v>
      </c>
      <c r="V222" s="140" t="s">
        <v>102</v>
      </c>
      <c r="W222" s="44"/>
      <c r="X222" s="44" t="s">
        <v>102</v>
      </c>
      <c r="Y222" s="44" t="s">
        <v>102</v>
      </c>
      <c r="Z222" s="54"/>
      <c r="AA222" s="44" t="s">
        <v>102</v>
      </c>
      <c r="AB222" s="44"/>
      <c r="AC222" s="44" t="s">
        <v>102</v>
      </c>
      <c r="AD222" s="44"/>
      <c r="AE222" s="44" t="s">
        <v>102</v>
      </c>
      <c r="AF222" s="44"/>
      <c r="AG222" s="44"/>
      <c r="AH222" s="44"/>
      <c r="AI222" s="44"/>
      <c r="AJ222" s="44"/>
      <c r="AK222" s="44"/>
      <c r="AL222" s="44"/>
      <c r="AM222" s="44" t="s">
        <v>102</v>
      </c>
      <c r="AN222" s="44"/>
      <c r="AO222" s="55"/>
      <c r="AP222" s="44"/>
      <c r="AQ222" s="44"/>
      <c r="AR222" s="56"/>
      <c r="AS222" s="56"/>
      <c r="AT222" s="44"/>
      <c r="AU222" s="56"/>
      <c r="AV222" s="44"/>
      <c r="AW222" s="44"/>
      <c r="AX222" s="44"/>
      <c r="AY222" s="44"/>
      <c r="AZ222" s="44"/>
      <c r="BA222" s="44"/>
      <c r="BB222" s="56"/>
      <c r="BC222" s="44"/>
      <c r="BD222" s="11" t="s">
        <v>984</v>
      </c>
    </row>
    <row r="223" spans="1:56" ht="302.39999999999998" x14ac:dyDescent="0.3">
      <c r="A223" s="45"/>
      <c r="B223" s="46">
        <v>216</v>
      </c>
      <c r="C223" s="47" t="s">
        <v>964</v>
      </c>
      <c r="D223" s="48" t="s">
        <v>965</v>
      </c>
      <c r="E223" s="49" t="s">
        <v>966</v>
      </c>
      <c r="F223" s="50" t="s">
        <v>445</v>
      </c>
      <c r="G223" s="47" t="s">
        <v>574</v>
      </c>
      <c r="H223" s="48" t="s">
        <v>197</v>
      </c>
      <c r="I223" s="47" t="s">
        <v>198</v>
      </c>
      <c r="J223" s="51" t="s">
        <v>9</v>
      </c>
      <c r="K223" s="47" t="s">
        <v>825</v>
      </c>
      <c r="L223" s="47" t="s">
        <v>31</v>
      </c>
      <c r="M223" s="48" t="s">
        <v>57</v>
      </c>
      <c r="N223" s="48" t="s">
        <v>4</v>
      </c>
      <c r="O223" s="46">
        <v>2</v>
      </c>
      <c r="P223" s="47" t="s">
        <v>9</v>
      </c>
      <c r="Q223" s="47" t="s">
        <v>9</v>
      </c>
      <c r="R223" s="140" t="s">
        <v>102</v>
      </c>
      <c r="S223" s="140" t="s">
        <v>102</v>
      </c>
      <c r="T223" s="44"/>
      <c r="U223" s="44"/>
      <c r="V223" s="140" t="s">
        <v>102</v>
      </c>
      <c r="W223" s="44"/>
      <c r="X223" s="44" t="s">
        <v>102</v>
      </c>
      <c r="Y223" s="44"/>
      <c r="Z223" s="54"/>
      <c r="AA223" s="44"/>
      <c r="AB223" s="44" t="s">
        <v>102</v>
      </c>
      <c r="AC223" s="44"/>
      <c r="AD223" s="44"/>
      <c r="AE223" s="44" t="s">
        <v>102</v>
      </c>
      <c r="AF223" s="44"/>
      <c r="AG223" s="44"/>
      <c r="AH223" s="44"/>
      <c r="AI223" s="44" t="s">
        <v>102</v>
      </c>
      <c r="AJ223" s="44"/>
      <c r="AK223" s="44"/>
      <c r="AL223" s="44"/>
      <c r="AM223" s="44"/>
      <c r="AN223" s="44"/>
      <c r="AO223" s="55"/>
      <c r="AP223" s="44"/>
      <c r="AQ223" s="44"/>
      <c r="AR223" s="56"/>
      <c r="AS223" s="56"/>
      <c r="AT223" s="44"/>
      <c r="AU223" s="56"/>
      <c r="AV223" s="44"/>
      <c r="AW223" s="44"/>
      <c r="AX223" s="44"/>
      <c r="AY223" s="44"/>
      <c r="AZ223" s="44"/>
      <c r="BA223" s="44"/>
      <c r="BB223" s="56"/>
      <c r="BC223" s="44"/>
      <c r="BD223" s="11" t="s">
        <v>985</v>
      </c>
    </row>
    <row r="224" spans="1:56" ht="403.2" x14ac:dyDescent="0.3">
      <c r="A224" s="45"/>
      <c r="B224" s="46">
        <v>217</v>
      </c>
      <c r="C224" s="47" t="s">
        <v>967</v>
      </c>
      <c r="D224" s="48" t="s">
        <v>965</v>
      </c>
      <c r="E224" s="49" t="s">
        <v>968</v>
      </c>
      <c r="F224" s="50" t="s">
        <v>337</v>
      </c>
      <c r="G224" s="47" t="s">
        <v>574</v>
      </c>
      <c r="H224" s="48" t="s">
        <v>101</v>
      </c>
      <c r="I224" s="47" t="s">
        <v>105</v>
      </c>
      <c r="J224" s="51" t="s">
        <v>9</v>
      </c>
      <c r="K224" s="47" t="s">
        <v>837</v>
      </c>
      <c r="L224" s="47" t="s">
        <v>31</v>
      </c>
      <c r="M224" s="48" t="s">
        <v>56</v>
      </c>
      <c r="N224" s="48" t="s">
        <v>4</v>
      </c>
      <c r="O224" s="46">
        <v>3</v>
      </c>
      <c r="P224" s="52" t="s">
        <v>981</v>
      </c>
      <c r="Q224" s="47" t="s">
        <v>197</v>
      </c>
      <c r="R224" s="140" t="s">
        <v>102</v>
      </c>
      <c r="S224" s="140" t="s">
        <v>102</v>
      </c>
      <c r="T224" s="44" t="s">
        <v>102</v>
      </c>
      <c r="U224" s="44"/>
      <c r="V224" s="140" t="s">
        <v>102</v>
      </c>
      <c r="W224" s="44"/>
      <c r="X224" s="44"/>
      <c r="Y224" s="44" t="s">
        <v>102</v>
      </c>
      <c r="Z224" s="54"/>
      <c r="AA224" s="44" t="s">
        <v>102</v>
      </c>
      <c r="AB224" s="44"/>
      <c r="AC224" s="44"/>
      <c r="AD224" s="44"/>
      <c r="AE224" s="44" t="s">
        <v>102</v>
      </c>
      <c r="AF224" s="44" t="s">
        <v>102</v>
      </c>
      <c r="AG224" s="44"/>
      <c r="AH224" s="44"/>
      <c r="AI224" s="44"/>
      <c r="AJ224" s="44"/>
      <c r="AK224" s="44"/>
      <c r="AL224" s="44"/>
      <c r="AM224" s="44"/>
      <c r="AN224" s="44"/>
      <c r="AO224" s="55"/>
      <c r="AP224" s="44"/>
      <c r="AQ224" s="44"/>
      <c r="AR224" s="56"/>
      <c r="AS224" s="56"/>
      <c r="AT224" s="44"/>
      <c r="AU224" s="56">
        <v>0.35</v>
      </c>
      <c r="AV224" s="44"/>
      <c r="AW224" s="44"/>
      <c r="AX224" s="44"/>
      <c r="AY224" s="44"/>
      <c r="AZ224" s="44"/>
      <c r="BA224" s="44"/>
      <c r="BB224" s="56"/>
      <c r="BC224" s="56">
        <v>0.9</v>
      </c>
      <c r="BD224" s="11" t="s">
        <v>986</v>
      </c>
    </row>
    <row r="225" spans="1:56" ht="302.39999999999998" x14ac:dyDescent="0.3">
      <c r="A225" s="45"/>
      <c r="B225" s="46">
        <v>218</v>
      </c>
      <c r="C225" s="47" t="s">
        <v>969</v>
      </c>
      <c r="D225" s="48" t="s">
        <v>965</v>
      </c>
      <c r="E225" s="49" t="s">
        <v>970</v>
      </c>
      <c r="F225" s="50" t="s">
        <v>337</v>
      </c>
      <c r="G225" s="47" t="s">
        <v>574</v>
      </c>
      <c r="H225" s="48" t="s">
        <v>197</v>
      </c>
      <c r="I225" s="47" t="s">
        <v>198</v>
      </c>
      <c r="J225" s="51" t="s">
        <v>9</v>
      </c>
      <c r="K225" s="47" t="s">
        <v>825</v>
      </c>
      <c r="L225" s="47" t="s">
        <v>31</v>
      </c>
      <c r="M225" s="48" t="s">
        <v>7</v>
      </c>
      <c r="N225" s="48" t="s">
        <v>1</v>
      </c>
      <c r="O225" s="46">
        <v>2</v>
      </c>
      <c r="P225" s="47" t="s">
        <v>9</v>
      </c>
      <c r="Q225" s="47" t="s">
        <v>9</v>
      </c>
      <c r="R225" s="140" t="s">
        <v>102</v>
      </c>
      <c r="S225" s="140" t="s">
        <v>102</v>
      </c>
      <c r="T225" s="44"/>
      <c r="U225" s="44" t="s">
        <v>102</v>
      </c>
      <c r="V225" s="140" t="s">
        <v>102</v>
      </c>
      <c r="W225" s="44"/>
      <c r="X225" s="44" t="s">
        <v>102</v>
      </c>
      <c r="Y225" s="44" t="s">
        <v>102</v>
      </c>
      <c r="Z225" s="54"/>
      <c r="AA225" s="44" t="s">
        <v>102</v>
      </c>
      <c r="AB225" s="44" t="s">
        <v>102</v>
      </c>
      <c r="AC225" s="44" t="s">
        <v>102</v>
      </c>
      <c r="AD225" s="19" t="s">
        <v>102</v>
      </c>
      <c r="AE225" s="44" t="s">
        <v>102</v>
      </c>
      <c r="AF225" s="44"/>
      <c r="AG225" s="44"/>
      <c r="AH225" s="44"/>
      <c r="AI225" s="44"/>
      <c r="AJ225" s="44"/>
      <c r="AK225" s="44"/>
      <c r="AL225" s="44"/>
      <c r="AM225" s="44"/>
      <c r="AN225" s="44"/>
      <c r="AO225" s="55"/>
      <c r="AP225" s="44"/>
      <c r="AQ225" s="44"/>
      <c r="AR225" s="56"/>
      <c r="AS225" s="56"/>
      <c r="AT225" s="44"/>
      <c r="AU225" s="56"/>
      <c r="AV225" s="44"/>
      <c r="AW225" s="44"/>
      <c r="AX225" s="44"/>
      <c r="AY225" s="44"/>
      <c r="AZ225" s="44"/>
      <c r="BA225" s="44"/>
      <c r="BB225" s="56"/>
      <c r="BC225" s="44"/>
      <c r="BD225" s="11" t="s">
        <v>987</v>
      </c>
    </row>
    <row r="226" spans="1:56" ht="244.8" x14ac:dyDescent="0.3">
      <c r="A226" s="45"/>
      <c r="B226" s="46">
        <v>219</v>
      </c>
      <c r="C226" s="47" t="s">
        <v>971</v>
      </c>
      <c r="D226" s="48" t="s">
        <v>965</v>
      </c>
      <c r="E226" s="49" t="s">
        <v>1070</v>
      </c>
      <c r="F226" s="50" t="s">
        <v>337</v>
      </c>
      <c r="G226" s="47" t="s">
        <v>574</v>
      </c>
      <c r="H226" s="48" t="s">
        <v>101</v>
      </c>
      <c r="I226" s="47" t="s">
        <v>105</v>
      </c>
      <c r="J226" s="51" t="s">
        <v>9</v>
      </c>
      <c r="K226" s="47" t="s">
        <v>837</v>
      </c>
      <c r="L226" s="47" t="s">
        <v>31</v>
      </c>
      <c r="M226" s="48" t="s">
        <v>9</v>
      </c>
      <c r="N226" s="48" t="s">
        <v>9</v>
      </c>
      <c r="O226" s="46">
        <v>2</v>
      </c>
      <c r="P226" s="52" t="s">
        <v>9</v>
      </c>
      <c r="Q226" s="47" t="s">
        <v>9</v>
      </c>
      <c r="R226" s="140" t="s">
        <v>102</v>
      </c>
      <c r="S226" s="140" t="s">
        <v>102</v>
      </c>
      <c r="T226" s="44"/>
      <c r="U226" s="44"/>
      <c r="V226" s="140" t="s">
        <v>102</v>
      </c>
      <c r="W226" s="44"/>
      <c r="X226" s="44" t="s">
        <v>102</v>
      </c>
      <c r="Y226" s="44"/>
      <c r="Z226" s="54"/>
      <c r="AA226" s="44" t="s">
        <v>102</v>
      </c>
      <c r="AB226" s="44" t="s">
        <v>102</v>
      </c>
      <c r="AC226" s="44"/>
      <c r="AD226" s="44" t="s">
        <v>102</v>
      </c>
      <c r="AE226" s="44" t="s">
        <v>102</v>
      </c>
      <c r="AF226" s="44"/>
      <c r="AG226" s="44"/>
      <c r="AH226" s="44"/>
      <c r="AI226" s="44"/>
      <c r="AJ226" s="44"/>
      <c r="AK226" s="44"/>
      <c r="AL226" s="44"/>
      <c r="AM226" s="44"/>
      <c r="AN226" s="44"/>
      <c r="AO226" s="55"/>
      <c r="AP226" s="44"/>
      <c r="AQ226" s="44"/>
      <c r="AR226" s="56"/>
      <c r="AS226" s="56"/>
      <c r="AT226" s="44"/>
      <c r="AU226" s="56"/>
      <c r="AV226" s="44"/>
      <c r="AW226" s="44"/>
      <c r="AX226" s="44"/>
      <c r="AY226" s="44"/>
      <c r="AZ226" s="44"/>
      <c r="BA226" s="44"/>
      <c r="BB226" s="56"/>
      <c r="BC226" s="44"/>
      <c r="BD226" s="11" t="s">
        <v>1090</v>
      </c>
    </row>
    <row r="227" spans="1:56" ht="187.2" x14ac:dyDescent="0.3">
      <c r="A227" s="45"/>
      <c r="B227" s="46">
        <v>220</v>
      </c>
      <c r="C227" s="47" t="s">
        <v>972</v>
      </c>
      <c r="D227" s="48" t="s">
        <v>965</v>
      </c>
      <c r="E227" s="49" t="s">
        <v>973</v>
      </c>
      <c r="F227" s="50" t="s">
        <v>337</v>
      </c>
      <c r="G227" s="47" t="s">
        <v>574</v>
      </c>
      <c r="H227" s="48" t="s">
        <v>101</v>
      </c>
      <c r="I227" s="47" t="s">
        <v>213</v>
      </c>
      <c r="J227" s="51" t="s">
        <v>9</v>
      </c>
      <c r="K227" s="47" t="s">
        <v>837</v>
      </c>
      <c r="L227" s="47" t="s">
        <v>31</v>
      </c>
      <c r="M227" s="48" t="s">
        <v>9</v>
      </c>
      <c r="N227" s="48" t="s">
        <v>4</v>
      </c>
      <c r="O227" s="46">
        <v>2</v>
      </c>
      <c r="P227" s="47" t="s">
        <v>9</v>
      </c>
      <c r="Q227" s="47" t="s">
        <v>9</v>
      </c>
      <c r="R227" s="140" t="s">
        <v>102</v>
      </c>
      <c r="S227" s="140" t="s">
        <v>102</v>
      </c>
      <c r="T227" s="44"/>
      <c r="U227" s="44"/>
      <c r="V227" s="140" t="s">
        <v>102</v>
      </c>
      <c r="W227" s="44"/>
      <c r="X227" s="44" t="s">
        <v>102</v>
      </c>
      <c r="Y227" s="44"/>
      <c r="Z227" s="54"/>
      <c r="AA227" s="44"/>
      <c r="AB227" s="44" t="s">
        <v>102</v>
      </c>
      <c r="AC227" s="44" t="s">
        <v>102</v>
      </c>
      <c r="AD227" s="44"/>
      <c r="AE227" s="44" t="s">
        <v>102</v>
      </c>
      <c r="AF227" s="44"/>
      <c r="AG227" s="44"/>
      <c r="AH227" s="44"/>
      <c r="AI227" s="44"/>
      <c r="AJ227" s="44"/>
      <c r="AK227" s="44"/>
      <c r="AL227" s="44"/>
      <c r="AM227" s="44"/>
      <c r="AN227" s="44"/>
      <c r="AO227" s="55"/>
      <c r="AP227" s="44"/>
      <c r="AQ227" s="44"/>
      <c r="AR227" s="56"/>
      <c r="AS227" s="56"/>
      <c r="AT227" s="44"/>
      <c r="AU227" s="56"/>
      <c r="AV227" s="44"/>
      <c r="AW227" s="44"/>
      <c r="AX227" s="44"/>
      <c r="AY227" s="44"/>
      <c r="AZ227" s="44"/>
      <c r="BA227" s="44"/>
      <c r="BB227" s="56"/>
      <c r="BC227" s="44"/>
      <c r="BD227" s="11" t="s">
        <v>988</v>
      </c>
    </row>
    <row r="228" spans="1:56" ht="201.6" x14ac:dyDescent="0.3">
      <c r="A228" s="45"/>
      <c r="B228" s="46">
        <v>221</v>
      </c>
      <c r="C228" s="47" t="s">
        <v>974</v>
      </c>
      <c r="D228" s="48" t="s">
        <v>965</v>
      </c>
      <c r="E228" s="49" t="s">
        <v>975</v>
      </c>
      <c r="F228" s="50" t="s">
        <v>311</v>
      </c>
      <c r="G228" s="47" t="s">
        <v>574</v>
      </c>
      <c r="H228" s="48" t="s">
        <v>101</v>
      </c>
      <c r="I228" s="47" t="s">
        <v>306</v>
      </c>
      <c r="J228" s="51" t="s">
        <v>9</v>
      </c>
      <c r="K228" s="47" t="s">
        <v>54</v>
      </c>
      <c r="L228" s="47" t="s">
        <v>29</v>
      </c>
      <c r="M228" s="48" t="s">
        <v>52</v>
      </c>
      <c r="N228" s="48" t="s">
        <v>2</v>
      </c>
      <c r="O228" s="46">
        <v>3</v>
      </c>
      <c r="P228" s="47" t="s">
        <v>9</v>
      </c>
      <c r="Q228" s="47" t="s">
        <v>9</v>
      </c>
      <c r="R228" s="140" t="s">
        <v>102</v>
      </c>
      <c r="S228" s="140"/>
      <c r="T228" s="44"/>
      <c r="U228" s="44"/>
      <c r="V228" s="140" t="s">
        <v>102</v>
      </c>
      <c r="W228" s="44"/>
      <c r="X228" s="44" t="s">
        <v>102</v>
      </c>
      <c r="Y228" s="44"/>
      <c r="Z228" s="54"/>
      <c r="AA228" s="44"/>
      <c r="AB228" s="44" t="s">
        <v>102</v>
      </c>
      <c r="AC228" s="44" t="s">
        <v>102</v>
      </c>
      <c r="AD228" s="44"/>
      <c r="AE228" s="44" t="s">
        <v>102</v>
      </c>
      <c r="AF228" s="44"/>
      <c r="AG228" s="44"/>
      <c r="AH228" s="44"/>
      <c r="AI228" s="44"/>
      <c r="AJ228" s="44"/>
      <c r="AK228" s="44"/>
      <c r="AL228" s="44"/>
      <c r="AM228" s="44" t="s">
        <v>102</v>
      </c>
      <c r="AN228" s="44"/>
      <c r="AO228" s="55"/>
      <c r="AP228" s="44"/>
      <c r="AQ228" s="44"/>
      <c r="AR228" s="56"/>
      <c r="AS228" s="56"/>
      <c r="AT228" s="44"/>
      <c r="AU228" s="56"/>
      <c r="AV228" s="44"/>
      <c r="AW228" s="44"/>
      <c r="AX228" s="44"/>
      <c r="AY228" s="44"/>
      <c r="AZ228" s="44"/>
      <c r="BA228" s="44"/>
      <c r="BB228" s="56"/>
      <c r="BC228" s="44"/>
      <c r="BD228" s="11" t="s">
        <v>989</v>
      </c>
    </row>
    <row r="229" spans="1:56" ht="216" x14ac:dyDescent="0.3">
      <c r="A229" s="45"/>
      <c r="B229" s="46">
        <v>222</v>
      </c>
      <c r="C229" s="47" t="s">
        <v>976</v>
      </c>
      <c r="D229" s="48" t="s">
        <v>965</v>
      </c>
      <c r="E229" s="49" t="s">
        <v>977</v>
      </c>
      <c r="F229" s="50" t="s">
        <v>398</v>
      </c>
      <c r="G229" s="47" t="s">
        <v>574</v>
      </c>
      <c r="H229" s="48" t="s">
        <v>101</v>
      </c>
      <c r="I229" s="47" t="s">
        <v>105</v>
      </c>
      <c r="J229" s="51" t="s">
        <v>9</v>
      </c>
      <c r="K229" s="47" t="s">
        <v>47</v>
      </c>
      <c r="L229" s="47" t="s">
        <v>22</v>
      </c>
      <c r="M229" s="48" t="s">
        <v>16</v>
      </c>
      <c r="N229" s="48" t="s">
        <v>1</v>
      </c>
      <c r="O229" s="46">
        <v>2</v>
      </c>
      <c r="P229" s="47" t="s">
        <v>9</v>
      </c>
      <c r="Q229" s="47" t="s">
        <v>9</v>
      </c>
      <c r="R229" s="140" t="s">
        <v>102</v>
      </c>
      <c r="S229" s="140" t="s">
        <v>102</v>
      </c>
      <c r="T229" s="44"/>
      <c r="U229" s="44"/>
      <c r="V229" s="140" t="s">
        <v>102</v>
      </c>
      <c r="W229" s="44"/>
      <c r="X229" s="44" t="s">
        <v>102</v>
      </c>
      <c r="Y229" s="44"/>
      <c r="Z229" s="54"/>
      <c r="AA229" s="44" t="s">
        <v>102</v>
      </c>
      <c r="AB229" s="44"/>
      <c r="AC229" s="44" t="s">
        <v>102</v>
      </c>
      <c r="AD229" s="44"/>
      <c r="AE229" s="44" t="s">
        <v>102</v>
      </c>
      <c r="AF229" s="44"/>
      <c r="AG229" s="44"/>
      <c r="AH229" s="44"/>
      <c r="AI229" s="44"/>
      <c r="AJ229" s="44"/>
      <c r="AK229" s="44"/>
      <c r="AL229" s="44"/>
      <c r="AM229" s="44"/>
      <c r="AN229" s="44"/>
      <c r="AO229" s="55"/>
      <c r="AP229" s="44"/>
      <c r="AQ229" s="44"/>
      <c r="AR229" s="56"/>
      <c r="AS229" s="56"/>
      <c r="AT229" s="44"/>
      <c r="AU229" s="56"/>
      <c r="AV229" s="44"/>
      <c r="AW229" s="44"/>
      <c r="AX229" s="44"/>
      <c r="AY229" s="44"/>
      <c r="AZ229" s="44"/>
      <c r="BA229" s="44"/>
      <c r="BB229" s="56"/>
      <c r="BC229" s="44"/>
      <c r="BD229" s="11" t="s">
        <v>990</v>
      </c>
    </row>
    <row r="230" spans="1:56" ht="259.2" x14ac:dyDescent="0.3">
      <c r="A230" s="45"/>
      <c r="B230" s="46">
        <v>223</v>
      </c>
      <c r="C230" s="47" t="s">
        <v>978</v>
      </c>
      <c r="D230" s="48" t="s">
        <v>965</v>
      </c>
      <c r="E230" s="49" t="s">
        <v>979</v>
      </c>
      <c r="F230" s="50" t="s">
        <v>831</v>
      </c>
      <c r="G230" s="47" t="s">
        <v>528</v>
      </c>
      <c r="H230" s="48" t="s">
        <v>101</v>
      </c>
      <c r="I230" s="47" t="s">
        <v>213</v>
      </c>
      <c r="J230" s="51" t="s">
        <v>9</v>
      </c>
      <c r="K230" s="47" t="s">
        <v>837</v>
      </c>
      <c r="L230" s="47" t="s">
        <v>31</v>
      </c>
      <c r="M230" s="48" t="s">
        <v>56</v>
      </c>
      <c r="N230" s="48" t="s">
        <v>4</v>
      </c>
      <c r="O230" s="46">
        <v>3</v>
      </c>
      <c r="P230" s="47" t="s">
        <v>9</v>
      </c>
      <c r="Q230" s="47" t="s">
        <v>9</v>
      </c>
      <c r="R230" s="140" t="s">
        <v>102</v>
      </c>
      <c r="S230" s="140" t="s">
        <v>102</v>
      </c>
      <c r="T230" s="44"/>
      <c r="U230" s="44"/>
      <c r="V230" s="140" t="s">
        <v>102</v>
      </c>
      <c r="W230" s="44"/>
      <c r="X230" s="44" t="s">
        <v>102</v>
      </c>
      <c r="Y230" s="44" t="s">
        <v>102</v>
      </c>
      <c r="Z230" s="54"/>
      <c r="AA230" s="44" t="s">
        <v>102</v>
      </c>
      <c r="AB230" s="44" t="s">
        <v>102</v>
      </c>
      <c r="AC230" s="44" t="s">
        <v>102</v>
      </c>
      <c r="AD230" s="44"/>
      <c r="AE230" s="44" t="s">
        <v>102</v>
      </c>
      <c r="AF230" s="44"/>
      <c r="AG230" s="44"/>
      <c r="AH230" s="44"/>
      <c r="AI230" s="44"/>
      <c r="AJ230" s="44"/>
      <c r="AK230" s="44" t="s">
        <v>102</v>
      </c>
      <c r="AL230" s="44"/>
      <c r="AM230" s="44"/>
      <c r="AN230" s="44"/>
      <c r="AO230" s="55"/>
      <c r="AP230" s="44"/>
      <c r="AQ230" s="44"/>
      <c r="AR230" s="56"/>
      <c r="AS230" s="56"/>
      <c r="AT230" s="44"/>
      <c r="AU230" s="56"/>
      <c r="AV230" s="44"/>
      <c r="AW230" s="44"/>
      <c r="AX230" s="44"/>
      <c r="AY230" s="44"/>
      <c r="AZ230" s="44"/>
      <c r="BA230" s="44"/>
      <c r="BB230" s="56"/>
      <c r="BC230" s="44"/>
      <c r="BD230" s="11" t="s">
        <v>991</v>
      </c>
    </row>
    <row r="231" spans="1:56" ht="244.8" x14ac:dyDescent="0.3">
      <c r="A231" s="45"/>
      <c r="B231" s="46">
        <v>224</v>
      </c>
      <c r="C231" s="47" t="s">
        <v>1001</v>
      </c>
      <c r="D231" s="48" t="s">
        <v>965</v>
      </c>
      <c r="E231" s="49" t="s">
        <v>1071</v>
      </c>
      <c r="F231" s="49" t="s">
        <v>796</v>
      </c>
      <c r="G231" s="47" t="s">
        <v>574</v>
      </c>
      <c r="H231" s="48" t="s">
        <v>101</v>
      </c>
      <c r="I231" s="47" t="s">
        <v>105</v>
      </c>
      <c r="J231" s="51" t="s">
        <v>9</v>
      </c>
      <c r="K231" s="47" t="s">
        <v>47</v>
      </c>
      <c r="L231" s="47" t="s">
        <v>13</v>
      </c>
      <c r="M231" s="48" t="s">
        <v>7</v>
      </c>
      <c r="N231" s="48" t="s">
        <v>1</v>
      </c>
      <c r="O231" s="46">
        <v>3</v>
      </c>
      <c r="P231" s="47" t="s">
        <v>9</v>
      </c>
      <c r="Q231" s="47" t="s">
        <v>101</v>
      </c>
      <c r="R231" s="140" t="s">
        <v>102</v>
      </c>
      <c r="S231" s="140" t="s">
        <v>102</v>
      </c>
      <c r="T231" s="44"/>
      <c r="U231" s="44"/>
      <c r="V231" s="140" t="s">
        <v>102</v>
      </c>
      <c r="W231" s="44"/>
      <c r="X231" s="44"/>
      <c r="Y231" s="44" t="s">
        <v>102</v>
      </c>
      <c r="Z231" s="54"/>
      <c r="AA231" s="44" t="s">
        <v>102</v>
      </c>
      <c r="AB231" s="44" t="s">
        <v>102</v>
      </c>
      <c r="AC231" s="44" t="s">
        <v>102</v>
      </c>
      <c r="AD231" s="44" t="s">
        <v>102</v>
      </c>
      <c r="AE231" s="44" t="s">
        <v>102</v>
      </c>
      <c r="AF231" s="44" t="s">
        <v>102</v>
      </c>
      <c r="AG231" s="44"/>
      <c r="AH231" s="44"/>
      <c r="AI231" s="44"/>
      <c r="AJ231" s="44" t="s">
        <v>102</v>
      </c>
      <c r="AK231" s="44" t="s">
        <v>102</v>
      </c>
      <c r="AL231" s="44"/>
      <c r="AM231" s="44"/>
      <c r="AN231" s="44"/>
      <c r="AO231" s="55"/>
      <c r="AP231" s="44"/>
      <c r="AQ231" s="44"/>
      <c r="AR231" s="56"/>
      <c r="AS231" s="56"/>
      <c r="AT231" s="44"/>
      <c r="AU231" s="56"/>
      <c r="AV231" s="44"/>
      <c r="AW231" s="44"/>
      <c r="AX231" s="44"/>
      <c r="AY231" s="44"/>
      <c r="AZ231" s="44"/>
      <c r="BA231" s="44"/>
      <c r="BB231" s="56"/>
      <c r="BC231" s="44"/>
      <c r="BD231" s="11" t="s">
        <v>992</v>
      </c>
    </row>
    <row r="232" spans="1:56" ht="187.2" x14ac:dyDescent="0.3">
      <c r="A232" s="45"/>
      <c r="B232" s="46">
        <v>225</v>
      </c>
      <c r="C232" s="47" t="s">
        <v>1072</v>
      </c>
      <c r="D232" s="48" t="s">
        <v>965</v>
      </c>
      <c r="E232" s="49" t="s">
        <v>1073</v>
      </c>
      <c r="F232" s="50" t="s">
        <v>398</v>
      </c>
      <c r="G232" s="47" t="s">
        <v>574</v>
      </c>
      <c r="H232" s="48" t="s">
        <v>101</v>
      </c>
      <c r="I232" s="47" t="s">
        <v>195</v>
      </c>
      <c r="J232" s="51" t="s">
        <v>9</v>
      </c>
      <c r="K232" s="47" t="s">
        <v>15</v>
      </c>
      <c r="L232" s="47" t="s">
        <v>31</v>
      </c>
      <c r="M232" s="48" t="s">
        <v>7</v>
      </c>
      <c r="N232" s="48" t="s">
        <v>1</v>
      </c>
      <c r="O232" s="46">
        <v>2</v>
      </c>
      <c r="P232" s="47" t="s">
        <v>9</v>
      </c>
      <c r="Q232" s="47" t="s">
        <v>101</v>
      </c>
      <c r="R232" s="140" t="s">
        <v>102</v>
      </c>
      <c r="S232" s="140" t="s">
        <v>102</v>
      </c>
      <c r="T232" s="44"/>
      <c r="U232" s="44"/>
      <c r="V232" s="140" t="s">
        <v>102</v>
      </c>
      <c r="W232" s="44"/>
      <c r="X232" s="44" t="s">
        <v>102</v>
      </c>
      <c r="Y232" s="44"/>
      <c r="Z232" s="54"/>
      <c r="AA232" s="44" t="s">
        <v>102</v>
      </c>
      <c r="AB232" s="44" t="s">
        <v>102</v>
      </c>
      <c r="AC232" s="44"/>
      <c r="AD232" s="44" t="s">
        <v>102</v>
      </c>
      <c r="AE232" s="44" t="s">
        <v>102</v>
      </c>
      <c r="AF232" s="44" t="s">
        <v>102</v>
      </c>
      <c r="AG232" s="44"/>
      <c r="AH232" s="44"/>
      <c r="AI232" s="44"/>
      <c r="AJ232" s="44" t="s">
        <v>102</v>
      </c>
      <c r="AK232" s="44"/>
      <c r="AL232" s="44"/>
      <c r="AM232" s="44" t="s">
        <v>102</v>
      </c>
      <c r="AN232" s="44"/>
      <c r="AO232" s="55"/>
      <c r="AP232" s="44"/>
      <c r="AQ232" s="44"/>
      <c r="AR232" s="56"/>
      <c r="AS232" s="56"/>
      <c r="AT232" s="44"/>
      <c r="AU232" s="56"/>
      <c r="AV232" s="44"/>
      <c r="AW232" s="44"/>
      <c r="AX232" s="44"/>
      <c r="AY232" s="44"/>
      <c r="AZ232" s="44"/>
      <c r="BA232" s="44"/>
      <c r="BB232" s="56"/>
      <c r="BC232" s="44"/>
      <c r="BD232" s="11" t="s">
        <v>1000</v>
      </c>
    </row>
    <row r="233" spans="1:56" ht="144" x14ac:dyDescent="0.3">
      <c r="A233" s="45"/>
      <c r="B233" s="46">
        <v>226</v>
      </c>
      <c r="C233" s="47" t="s">
        <v>1074</v>
      </c>
      <c r="D233" s="48" t="s">
        <v>965</v>
      </c>
      <c r="E233" s="49" t="s">
        <v>1075</v>
      </c>
      <c r="F233" s="50" t="s">
        <v>796</v>
      </c>
      <c r="G233" s="47" t="s">
        <v>528</v>
      </c>
      <c r="H233" s="48" t="s">
        <v>101</v>
      </c>
      <c r="I233" s="47" t="s">
        <v>195</v>
      </c>
      <c r="J233" s="116" t="s">
        <v>9</v>
      </c>
      <c r="K233" s="47" t="s">
        <v>15</v>
      </c>
      <c r="L233" s="47" t="s">
        <v>31</v>
      </c>
      <c r="M233" s="48" t="s">
        <v>7</v>
      </c>
      <c r="N233" s="48" t="s">
        <v>1</v>
      </c>
      <c r="O233" s="46">
        <v>3</v>
      </c>
      <c r="P233" s="52" t="s">
        <v>999</v>
      </c>
      <c r="Q233" s="47" t="s">
        <v>9</v>
      </c>
      <c r="R233" s="140" t="s">
        <v>102</v>
      </c>
      <c r="S233" s="140" t="s">
        <v>102</v>
      </c>
      <c r="T233" s="44" t="s">
        <v>102</v>
      </c>
      <c r="U233" s="44"/>
      <c r="V233" s="140" t="s">
        <v>102</v>
      </c>
      <c r="W233" s="44"/>
      <c r="X233" s="44" t="s">
        <v>102</v>
      </c>
      <c r="Y233" s="44"/>
      <c r="Z233" s="54"/>
      <c r="AA233" s="44" t="s">
        <v>102</v>
      </c>
      <c r="AB233" s="44" t="s">
        <v>102</v>
      </c>
      <c r="AC233" s="44" t="s">
        <v>102</v>
      </c>
      <c r="AD233" s="44" t="s">
        <v>102</v>
      </c>
      <c r="AE233" s="44" t="s">
        <v>102</v>
      </c>
      <c r="AF233" s="44" t="s">
        <v>102</v>
      </c>
      <c r="AG233" s="44"/>
      <c r="AH233" s="44"/>
      <c r="AI233" s="44"/>
      <c r="AJ233" s="44"/>
      <c r="AK233" s="44" t="s">
        <v>102</v>
      </c>
      <c r="AL233" s="44"/>
      <c r="AM233" s="44"/>
      <c r="AN233" s="44"/>
      <c r="AO233" s="55"/>
      <c r="AP233" s="44"/>
      <c r="AQ233" s="44"/>
      <c r="AR233" s="56"/>
      <c r="AS233" s="56"/>
      <c r="AT233" s="44"/>
      <c r="AU233" s="56"/>
      <c r="AV233" s="44"/>
      <c r="AW233" s="44"/>
      <c r="AX233" s="44"/>
      <c r="AY233" s="44"/>
      <c r="AZ233" s="44"/>
      <c r="BA233" s="44"/>
      <c r="BB233" s="56"/>
      <c r="BC233" s="44"/>
      <c r="BD233" s="11" t="s">
        <v>993</v>
      </c>
    </row>
    <row r="234" spans="1:56" ht="288" x14ac:dyDescent="0.3">
      <c r="A234" s="45"/>
      <c r="B234" s="46">
        <v>227</v>
      </c>
      <c r="C234" s="47" t="s">
        <v>980</v>
      </c>
      <c r="D234" s="48" t="s">
        <v>965</v>
      </c>
      <c r="E234" s="49" t="s">
        <v>1076</v>
      </c>
      <c r="F234" s="50" t="s">
        <v>322</v>
      </c>
      <c r="G234" s="47" t="s">
        <v>574</v>
      </c>
      <c r="H234" s="48" t="s">
        <v>101</v>
      </c>
      <c r="I234" s="47" t="s">
        <v>306</v>
      </c>
      <c r="J234" s="116" t="s">
        <v>9</v>
      </c>
      <c r="K234" s="47" t="s">
        <v>15</v>
      </c>
      <c r="L234" s="47" t="s">
        <v>31</v>
      </c>
      <c r="M234" s="48" t="s">
        <v>7</v>
      </c>
      <c r="N234" s="48" t="s">
        <v>1</v>
      </c>
      <c r="O234" s="46">
        <v>3</v>
      </c>
      <c r="P234" s="52" t="s">
        <v>982</v>
      </c>
      <c r="Q234" s="47" t="s">
        <v>101</v>
      </c>
      <c r="R234" s="140" t="s">
        <v>102</v>
      </c>
      <c r="S234" s="140" t="s">
        <v>102</v>
      </c>
      <c r="T234" s="44" t="s">
        <v>102</v>
      </c>
      <c r="U234" s="44"/>
      <c r="V234" s="140" t="s">
        <v>102</v>
      </c>
      <c r="W234" s="44"/>
      <c r="X234" s="44" t="s">
        <v>102</v>
      </c>
      <c r="Y234" s="44"/>
      <c r="Z234" s="54"/>
      <c r="AA234" s="44" t="s">
        <v>102</v>
      </c>
      <c r="AB234" s="44" t="s">
        <v>102</v>
      </c>
      <c r="AC234" s="44" t="s">
        <v>102</v>
      </c>
      <c r="AD234" s="44"/>
      <c r="AE234" s="44" t="s">
        <v>102</v>
      </c>
      <c r="AF234" s="44"/>
      <c r="AG234" s="44"/>
      <c r="AH234" s="44" t="s">
        <v>102</v>
      </c>
      <c r="AI234" s="44"/>
      <c r="AJ234" s="44" t="s">
        <v>102</v>
      </c>
      <c r="AK234" s="44" t="s">
        <v>102</v>
      </c>
      <c r="AL234" s="44"/>
      <c r="AM234" s="44"/>
      <c r="AN234" s="44"/>
      <c r="AO234" s="55"/>
      <c r="AP234" s="44"/>
      <c r="AQ234" s="44"/>
      <c r="AR234" s="56"/>
      <c r="AS234" s="56"/>
      <c r="AT234" s="44"/>
      <c r="AU234" s="56"/>
      <c r="AV234" s="44"/>
      <c r="AW234" s="44"/>
      <c r="AX234" s="44"/>
      <c r="AY234" s="44"/>
      <c r="AZ234" s="44"/>
      <c r="BA234" s="44"/>
      <c r="BB234" s="56"/>
      <c r="BC234" s="44"/>
      <c r="BD234" s="11" t="s">
        <v>994</v>
      </c>
    </row>
    <row r="235" spans="1:56" ht="302.39999999999998" x14ac:dyDescent="0.3">
      <c r="A235" s="45"/>
      <c r="B235" s="46">
        <v>228</v>
      </c>
      <c r="C235" s="47" t="s">
        <v>995</v>
      </c>
      <c r="D235" s="48" t="s">
        <v>965</v>
      </c>
      <c r="E235" s="49" t="s">
        <v>998</v>
      </c>
      <c r="F235" s="50" t="s">
        <v>398</v>
      </c>
      <c r="G235" s="47" t="s">
        <v>574</v>
      </c>
      <c r="H235" s="48" t="s">
        <v>101</v>
      </c>
      <c r="I235" s="47" t="s">
        <v>195</v>
      </c>
      <c r="J235" s="51" t="s">
        <v>9</v>
      </c>
      <c r="K235" s="47" t="s">
        <v>47</v>
      </c>
      <c r="L235" s="47" t="s">
        <v>22</v>
      </c>
      <c r="M235" s="48" t="s">
        <v>627</v>
      </c>
      <c r="N235" s="48" t="s">
        <v>3</v>
      </c>
      <c r="O235" s="46">
        <v>2</v>
      </c>
      <c r="P235" s="52" t="s">
        <v>997</v>
      </c>
      <c r="Q235" s="47" t="s">
        <v>101</v>
      </c>
      <c r="R235" s="44" t="s">
        <v>102</v>
      </c>
      <c r="S235" s="44" t="s">
        <v>102</v>
      </c>
      <c r="T235" s="44"/>
      <c r="U235" s="44"/>
      <c r="V235" s="44" t="s">
        <v>102</v>
      </c>
      <c r="W235" s="44"/>
      <c r="X235" s="44" t="s">
        <v>102</v>
      </c>
      <c r="Y235" s="44"/>
      <c r="Z235" s="54"/>
      <c r="AA235" s="44" t="s">
        <v>102</v>
      </c>
      <c r="AB235" s="44" t="s">
        <v>102</v>
      </c>
      <c r="AC235" s="44" t="s">
        <v>102</v>
      </c>
      <c r="AD235" s="44" t="s">
        <v>102</v>
      </c>
      <c r="AE235" s="44" t="s">
        <v>102</v>
      </c>
      <c r="AF235" s="44"/>
      <c r="AG235" s="44"/>
      <c r="AH235" s="44"/>
      <c r="AI235" s="44"/>
      <c r="AJ235" s="44"/>
      <c r="AK235" s="44"/>
      <c r="AL235" s="44"/>
      <c r="AM235" s="44" t="s">
        <v>102</v>
      </c>
      <c r="AN235" s="44"/>
      <c r="AO235" s="55"/>
      <c r="AP235" s="44"/>
      <c r="AQ235" s="44"/>
      <c r="AR235" s="56"/>
      <c r="AS235" s="56"/>
      <c r="AT235" s="44"/>
      <c r="AU235" s="56"/>
      <c r="AV235" s="44"/>
      <c r="AW235" s="44"/>
      <c r="AX235" s="44"/>
      <c r="AY235" s="44"/>
      <c r="AZ235" s="44"/>
      <c r="BA235" s="44"/>
      <c r="BB235" s="56"/>
      <c r="BC235" s="44"/>
      <c r="BD235" s="11" t="s">
        <v>996</v>
      </c>
    </row>
    <row r="236" spans="1:56" ht="259.2" x14ac:dyDescent="0.3">
      <c r="A236" s="45"/>
      <c r="B236" s="46">
        <v>229</v>
      </c>
      <c r="C236" s="47" t="s">
        <v>1012</v>
      </c>
      <c r="D236" s="48" t="s">
        <v>9</v>
      </c>
      <c r="E236" s="49" t="s">
        <v>1011</v>
      </c>
      <c r="F236" s="50" t="s">
        <v>109</v>
      </c>
      <c r="G236" s="47" t="s">
        <v>109</v>
      </c>
      <c r="H236" s="48" t="s">
        <v>197</v>
      </c>
      <c r="I236" s="47" t="s">
        <v>306</v>
      </c>
      <c r="J236" s="51">
        <v>1050</v>
      </c>
      <c r="K236" s="47" t="s">
        <v>837</v>
      </c>
      <c r="L236" s="47" t="s">
        <v>31</v>
      </c>
      <c r="M236" s="48" t="s">
        <v>18</v>
      </c>
      <c r="N236" s="48" t="s">
        <v>1</v>
      </c>
      <c r="O236" s="46">
        <v>2</v>
      </c>
      <c r="P236" s="52" t="s">
        <v>9</v>
      </c>
      <c r="Q236" s="47" t="s">
        <v>9</v>
      </c>
      <c r="R236" s="44" t="s">
        <v>102</v>
      </c>
      <c r="S236" s="44"/>
      <c r="T236" s="44"/>
      <c r="U236" s="44" t="s">
        <v>102</v>
      </c>
      <c r="V236" s="44" t="s">
        <v>102</v>
      </c>
      <c r="W236" s="44"/>
      <c r="X236" s="44" t="s">
        <v>102</v>
      </c>
      <c r="Y236" s="44"/>
      <c r="Z236" s="54"/>
      <c r="AA236" s="44" t="s">
        <v>102</v>
      </c>
      <c r="AB236" s="44" t="s">
        <v>102</v>
      </c>
      <c r="AC236" s="44"/>
      <c r="AD236" s="44"/>
      <c r="AE236" s="44"/>
      <c r="AF236" s="44"/>
      <c r="AG236" s="44"/>
      <c r="AH236" s="44"/>
      <c r="AI236" s="44"/>
      <c r="AJ236" s="44"/>
      <c r="AK236" s="44" t="s">
        <v>102</v>
      </c>
      <c r="AL236" s="44" t="s">
        <v>102</v>
      </c>
      <c r="AM236" s="44" t="s">
        <v>102</v>
      </c>
      <c r="AN236" s="44"/>
      <c r="AO236" s="55"/>
      <c r="AP236" s="44"/>
      <c r="AQ236" s="44"/>
      <c r="AR236" s="56"/>
      <c r="AS236" s="56"/>
      <c r="AT236" s="44"/>
      <c r="AU236" s="56"/>
      <c r="AV236" s="44"/>
      <c r="AW236" s="44"/>
      <c r="AX236" s="44"/>
      <c r="AY236" s="44"/>
      <c r="AZ236" s="44"/>
      <c r="BA236" s="44"/>
      <c r="BB236" s="56"/>
      <c r="BC236" s="44"/>
      <c r="BD236" s="11" t="s">
        <v>1013</v>
      </c>
    </row>
    <row r="237" spans="1:56" ht="100.8" x14ac:dyDescent="0.3">
      <c r="A237" s="45"/>
      <c r="B237" s="46">
        <v>230</v>
      </c>
      <c r="C237" s="24" t="s">
        <v>1016</v>
      </c>
      <c r="D237" s="18" t="s">
        <v>1017</v>
      </c>
      <c r="E237" s="18" t="s">
        <v>1018</v>
      </c>
      <c r="F237" s="18" t="s">
        <v>109</v>
      </c>
      <c r="G237" s="18" t="s">
        <v>109</v>
      </c>
      <c r="H237" s="23" t="s">
        <v>191</v>
      </c>
      <c r="I237" s="18" t="s">
        <v>195</v>
      </c>
      <c r="J237" s="43" t="s">
        <v>9</v>
      </c>
      <c r="K237" s="18" t="s">
        <v>837</v>
      </c>
      <c r="L237" s="18" t="s">
        <v>31</v>
      </c>
      <c r="M237" s="23" t="s">
        <v>1019</v>
      </c>
      <c r="N237" s="23" t="s">
        <v>9</v>
      </c>
      <c r="O237" s="46">
        <v>2</v>
      </c>
      <c r="P237" s="47" t="s">
        <v>9</v>
      </c>
      <c r="Q237" s="47" t="s">
        <v>191</v>
      </c>
      <c r="R237" s="44" t="s">
        <v>102</v>
      </c>
      <c r="S237" s="44" t="s">
        <v>102</v>
      </c>
      <c r="T237" s="44"/>
      <c r="U237" s="44"/>
      <c r="V237" s="44" t="s">
        <v>102</v>
      </c>
      <c r="W237" s="44"/>
      <c r="X237" s="44"/>
      <c r="Y237" s="44"/>
      <c r="Z237" s="54"/>
      <c r="AA237" s="44" t="s">
        <v>102</v>
      </c>
      <c r="AB237" s="44" t="s">
        <v>102</v>
      </c>
      <c r="AC237" s="44"/>
      <c r="AD237" s="44"/>
      <c r="AE237" s="44" t="s">
        <v>102</v>
      </c>
      <c r="AF237" s="44" t="s">
        <v>102</v>
      </c>
      <c r="AG237" s="44"/>
      <c r="AH237" s="44"/>
      <c r="AI237" s="44" t="s">
        <v>102</v>
      </c>
      <c r="AJ237" s="44"/>
      <c r="AK237" s="44"/>
      <c r="AL237" s="44" t="s">
        <v>102</v>
      </c>
      <c r="AM237" s="44"/>
      <c r="AN237" s="44"/>
      <c r="AO237" s="55"/>
      <c r="AP237" s="44"/>
      <c r="AQ237" s="44"/>
      <c r="AR237" s="56"/>
      <c r="AS237" s="56"/>
      <c r="AT237" s="44"/>
      <c r="AU237" s="56"/>
      <c r="AV237" s="44"/>
      <c r="AW237" s="44"/>
      <c r="AX237" s="44"/>
      <c r="AY237" s="44"/>
      <c r="AZ237" s="44"/>
      <c r="BA237" s="44"/>
      <c r="BB237" s="56"/>
      <c r="BC237" s="44"/>
      <c r="BD237" s="11" t="s">
        <v>1034</v>
      </c>
    </row>
    <row r="238" spans="1:56" ht="172.8" x14ac:dyDescent="0.3">
      <c r="A238" s="45"/>
      <c r="B238" s="46">
        <v>231</v>
      </c>
      <c r="C238" s="47" t="s">
        <v>1077</v>
      </c>
      <c r="D238" s="48" t="s">
        <v>1017</v>
      </c>
      <c r="E238" s="49" t="s">
        <v>1020</v>
      </c>
      <c r="F238" s="50" t="s">
        <v>514</v>
      </c>
      <c r="G238" s="47" t="s">
        <v>528</v>
      </c>
      <c r="H238" s="48" t="s">
        <v>197</v>
      </c>
      <c r="I238" s="47" t="s">
        <v>306</v>
      </c>
      <c r="J238" s="51" t="s">
        <v>9</v>
      </c>
      <c r="K238" s="47" t="s">
        <v>837</v>
      </c>
      <c r="L238" s="47" t="s">
        <v>29</v>
      </c>
      <c r="M238" s="48" t="s">
        <v>18</v>
      </c>
      <c r="N238" s="48" t="s">
        <v>9</v>
      </c>
      <c r="O238" s="46">
        <v>2</v>
      </c>
      <c r="P238" s="47" t="s">
        <v>9</v>
      </c>
      <c r="Q238" s="47" t="s">
        <v>197</v>
      </c>
      <c r="R238" s="44" t="s">
        <v>102</v>
      </c>
      <c r="S238" s="44" t="s">
        <v>102</v>
      </c>
      <c r="T238" s="44"/>
      <c r="U238" s="44"/>
      <c r="V238" s="44" t="s">
        <v>102</v>
      </c>
      <c r="W238" s="44"/>
      <c r="X238" s="44"/>
      <c r="Y238" s="44"/>
      <c r="Z238" s="54"/>
      <c r="AA238" s="44" t="s">
        <v>102</v>
      </c>
      <c r="AB238" s="44" t="s">
        <v>102</v>
      </c>
      <c r="AC238" s="44"/>
      <c r="AD238" s="44"/>
      <c r="AE238" s="44"/>
      <c r="AF238" s="44"/>
      <c r="AG238" s="44"/>
      <c r="AH238" s="44"/>
      <c r="AI238" s="44" t="s">
        <v>102</v>
      </c>
      <c r="AJ238" s="44"/>
      <c r="AK238" s="44" t="s">
        <v>102</v>
      </c>
      <c r="AL238" s="44" t="s">
        <v>102</v>
      </c>
      <c r="AM238" s="44"/>
      <c r="AN238" s="44"/>
      <c r="AO238" s="55"/>
      <c r="AP238" s="44"/>
      <c r="AQ238" s="44"/>
      <c r="AR238" s="56"/>
      <c r="AS238" s="56"/>
      <c r="AT238" s="44"/>
      <c r="AU238" s="56"/>
      <c r="AV238" s="44"/>
      <c r="AW238" s="44"/>
      <c r="AX238" s="44"/>
      <c r="AY238" s="44"/>
      <c r="AZ238" s="44"/>
      <c r="BA238" s="44"/>
      <c r="BB238" s="56"/>
      <c r="BC238" s="44"/>
      <c r="BD238" s="11" t="s">
        <v>1035</v>
      </c>
    </row>
    <row r="239" spans="1:56" ht="201.6" x14ac:dyDescent="0.3">
      <c r="A239" s="45"/>
      <c r="B239" s="46">
        <v>232</v>
      </c>
      <c r="C239" s="47" t="s">
        <v>1021</v>
      </c>
      <c r="D239" s="48" t="s">
        <v>1017</v>
      </c>
      <c r="E239" s="49" t="s">
        <v>1022</v>
      </c>
      <c r="F239" s="50" t="s">
        <v>206</v>
      </c>
      <c r="G239" s="47" t="s">
        <v>574</v>
      </c>
      <c r="H239" s="48" t="s">
        <v>197</v>
      </c>
      <c r="I239" s="47" t="s">
        <v>306</v>
      </c>
      <c r="J239" s="51" t="s">
        <v>9</v>
      </c>
      <c r="K239" s="47" t="s">
        <v>837</v>
      </c>
      <c r="L239" s="47" t="s">
        <v>29</v>
      </c>
      <c r="M239" s="48" t="s">
        <v>18</v>
      </c>
      <c r="N239" s="48" t="s">
        <v>9</v>
      </c>
      <c r="O239" s="46">
        <v>2</v>
      </c>
      <c r="P239" s="47" t="s">
        <v>9</v>
      </c>
      <c r="Q239" s="47" t="s">
        <v>197</v>
      </c>
      <c r="R239" s="44" t="s">
        <v>102</v>
      </c>
      <c r="S239" s="44" t="s">
        <v>102</v>
      </c>
      <c r="T239" s="44"/>
      <c r="U239" s="44"/>
      <c r="V239" s="44" t="s">
        <v>102</v>
      </c>
      <c r="W239" s="44"/>
      <c r="X239" s="44"/>
      <c r="Y239" s="44"/>
      <c r="Z239" s="54"/>
      <c r="AA239" s="44" t="s">
        <v>102</v>
      </c>
      <c r="AB239" s="44" t="s">
        <v>102</v>
      </c>
      <c r="AC239" s="44"/>
      <c r="AD239" s="44"/>
      <c r="AE239" s="44"/>
      <c r="AF239" s="44"/>
      <c r="AG239" s="44"/>
      <c r="AH239" s="44"/>
      <c r="AI239" s="44" t="s">
        <v>102</v>
      </c>
      <c r="AJ239" s="44"/>
      <c r="AK239" s="44"/>
      <c r="AL239" s="44"/>
      <c r="AM239" s="44"/>
      <c r="AN239" s="44"/>
      <c r="AO239" s="55"/>
      <c r="AP239" s="44"/>
      <c r="AQ239" s="44"/>
      <c r="AR239" s="56"/>
      <c r="AS239" s="56"/>
      <c r="AT239" s="44"/>
      <c r="AU239" s="56"/>
      <c r="AV239" s="44"/>
      <c r="AW239" s="44"/>
      <c r="AX239" s="44"/>
      <c r="AY239" s="44"/>
      <c r="AZ239" s="44"/>
      <c r="BA239" s="44"/>
      <c r="BB239" s="56"/>
      <c r="BC239" s="44"/>
      <c r="BD239" s="21" t="s">
        <v>1036</v>
      </c>
    </row>
    <row r="240" spans="1:56" ht="158.4" x14ac:dyDescent="0.3">
      <c r="A240" s="45"/>
      <c r="B240" s="46">
        <v>233</v>
      </c>
      <c r="C240" s="47" t="s">
        <v>1023</v>
      </c>
      <c r="D240" s="48" t="s">
        <v>1017</v>
      </c>
      <c r="E240" s="49" t="s">
        <v>1024</v>
      </c>
      <c r="F240" s="50" t="s">
        <v>109</v>
      </c>
      <c r="G240" s="47" t="s">
        <v>109</v>
      </c>
      <c r="H240" s="48" t="s">
        <v>197</v>
      </c>
      <c r="I240" s="47" t="s">
        <v>306</v>
      </c>
      <c r="J240" s="51" t="s">
        <v>9</v>
      </c>
      <c r="K240" s="47" t="s">
        <v>837</v>
      </c>
      <c r="L240" s="47" t="s">
        <v>31</v>
      </c>
      <c r="M240" s="48" t="s">
        <v>18</v>
      </c>
      <c r="N240" s="48" t="s">
        <v>9</v>
      </c>
      <c r="O240" s="46">
        <v>1</v>
      </c>
      <c r="P240" s="47" t="s">
        <v>9</v>
      </c>
      <c r="Q240" s="47" t="s">
        <v>197</v>
      </c>
      <c r="R240" s="44" t="s">
        <v>102</v>
      </c>
      <c r="S240" s="44" t="s">
        <v>102</v>
      </c>
      <c r="T240" s="44"/>
      <c r="U240" s="44"/>
      <c r="V240" s="44" t="s">
        <v>102</v>
      </c>
      <c r="W240" s="44"/>
      <c r="X240" s="44"/>
      <c r="Y240" s="44"/>
      <c r="Z240" s="54"/>
      <c r="AA240" s="44" t="s">
        <v>102</v>
      </c>
      <c r="AB240" s="44"/>
      <c r="AC240" s="44"/>
      <c r="AD240" s="44"/>
      <c r="AE240" s="44" t="s">
        <v>102</v>
      </c>
      <c r="AF240" s="44"/>
      <c r="AG240" s="44"/>
      <c r="AH240" s="44"/>
      <c r="AI240" s="44" t="s">
        <v>102</v>
      </c>
      <c r="AJ240" s="44"/>
      <c r="AK240" s="44"/>
      <c r="AL240" s="44"/>
      <c r="AM240" s="44"/>
      <c r="AN240" s="44"/>
      <c r="AO240" s="55"/>
      <c r="AP240" s="44"/>
      <c r="AQ240" s="44"/>
      <c r="AR240" s="56"/>
      <c r="AS240" s="56"/>
      <c r="AT240" s="44"/>
      <c r="AU240" s="56"/>
      <c r="AV240" s="44"/>
      <c r="AW240" s="44"/>
      <c r="AX240" s="44"/>
      <c r="AY240" s="44"/>
      <c r="AZ240" s="44"/>
      <c r="BA240" s="44"/>
      <c r="BB240" s="56"/>
      <c r="BC240" s="44"/>
      <c r="BD240" s="11" t="s">
        <v>1037</v>
      </c>
    </row>
    <row r="241" spans="1:56" ht="187.2" x14ac:dyDescent="0.3">
      <c r="A241" s="45"/>
      <c r="B241" s="46">
        <v>234</v>
      </c>
      <c r="C241" s="47" t="s">
        <v>1025</v>
      </c>
      <c r="D241" s="48" t="s">
        <v>1017</v>
      </c>
      <c r="E241" s="49" t="s">
        <v>1026</v>
      </c>
      <c r="F241" s="50" t="s">
        <v>1027</v>
      </c>
      <c r="G241" s="47" t="s">
        <v>109</v>
      </c>
      <c r="H241" s="48" t="s">
        <v>191</v>
      </c>
      <c r="I241" s="47" t="s">
        <v>306</v>
      </c>
      <c r="J241" s="116" t="s">
        <v>9</v>
      </c>
      <c r="K241" s="47" t="s">
        <v>837</v>
      </c>
      <c r="L241" s="47" t="s">
        <v>31</v>
      </c>
      <c r="M241" s="48" t="s">
        <v>18</v>
      </c>
      <c r="N241" s="48" t="s">
        <v>9</v>
      </c>
      <c r="O241" s="46">
        <v>2</v>
      </c>
      <c r="P241" s="47" t="s">
        <v>9</v>
      </c>
      <c r="Q241" s="47" t="s">
        <v>191</v>
      </c>
      <c r="R241" s="44" t="s">
        <v>102</v>
      </c>
      <c r="S241" s="44" t="s">
        <v>102</v>
      </c>
      <c r="T241" s="44"/>
      <c r="U241" s="44" t="s">
        <v>102</v>
      </c>
      <c r="V241" s="44" t="s">
        <v>102</v>
      </c>
      <c r="W241" s="44"/>
      <c r="X241" s="44" t="s">
        <v>102</v>
      </c>
      <c r="Y241" s="44"/>
      <c r="Z241" s="54"/>
      <c r="AA241" s="44" t="s">
        <v>102</v>
      </c>
      <c r="AB241" s="44" t="s">
        <v>102</v>
      </c>
      <c r="AC241" s="44"/>
      <c r="AD241" s="44"/>
      <c r="AE241" s="44" t="s">
        <v>102</v>
      </c>
      <c r="AF241" s="44"/>
      <c r="AG241" s="44"/>
      <c r="AH241" s="44"/>
      <c r="AI241" s="44" t="s">
        <v>102</v>
      </c>
      <c r="AJ241" s="44"/>
      <c r="AK241" s="44"/>
      <c r="AL241" s="44"/>
      <c r="AM241" s="44"/>
      <c r="AN241" s="44"/>
      <c r="AO241" s="55"/>
      <c r="AP241" s="44"/>
      <c r="AQ241" s="44"/>
      <c r="AR241" s="56"/>
      <c r="AS241" s="56"/>
      <c r="AT241" s="44"/>
      <c r="AU241" s="56"/>
      <c r="AV241" s="44"/>
      <c r="AW241" s="44"/>
      <c r="AX241" s="44"/>
      <c r="AY241" s="44"/>
      <c r="AZ241" s="44"/>
      <c r="BA241" s="44"/>
      <c r="BB241" s="56"/>
      <c r="BC241" s="44"/>
      <c r="BD241" s="11" t="s">
        <v>1038</v>
      </c>
    </row>
    <row r="242" spans="1:56" ht="201.6" x14ac:dyDescent="0.3">
      <c r="A242" s="45"/>
      <c r="B242" s="46">
        <v>235</v>
      </c>
      <c r="C242" s="47" t="s">
        <v>1028</v>
      </c>
      <c r="D242" s="48" t="s">
        <v>1017</v>
      </c>
      <c r="E242" s="49" t="s">
        <v>1029</v>
      </c>
      <c r="F242" s="50" t="s">
        <v>337</v>
      </c>
      <c r="G242" s="47" t="s">
        <v>574</v>
      </c>
      <c r="H242" s="48" t="s">
        <v>197</v>
      </c>
      <c r="I242" s="47" t="s">
        <v>198</v>
      </c>
      <c r="J242" s="51" t="s">
        <v>9</v>
      </c>
      <c r="K242" s="47" t="s">
        <v>825</v>
      </c>
      <c r="L242" s="47" t="s">
        <v>31</v>
      </c>
      <c r="M242" s="48" t="s">
        <v>7</v>
      </c>
      <c r="N242" s="48" t="s">
        <v>9</v>
      </c>
      <c r="O242" s="46">
        <v>1</v>
      </c>
      <c r="P242" s="47" t="s">
        <v>9</v>
      </c>
      <c r="Q242" s="47" t="s">
        <v>197</v>
      </c>
      <c r="R242" s="44" t="s">
        <v>102</v>
      </c>
      <c r="S242" s="44" t="s">
        <v>102</v>
      </c>
      <c r="T242" s="44"/>
      <c r="U242" s="44"/>
      <c r="V242" s="44" t="s">
        <v>102</v>
      </c>
      <c r="W242" s="44"/>
      <c r="X242" s="44" t="s">
        <v>102</v>
      </c>
      <c r="Y242" s="44"/>
      <c r="Z242" s="54"/>
      <c r="AA242" s="44" t="s">
        <v>102</v>
      </c>
      <c r="AB242" s="44"/>
      <c r="AC242" s="44"/>
      <c r="AD242" s="44"/>
      <c r="AE242" s="44"/>
      <c r="AF242" s="44"/>
      <c r="AG242" s="44"/>
      <c r="AH242" s="44"/>
      <c r="AI242" s="44" t="s">
        <v>102</v>
      </c>
      <c r="AJ242" s="44"/>
      <c r="AK242" s="44"/>
      <c r="AL242" s="44"/>
      <c r="AM242" s="44"/>
      <c r="AN242" s="44" t="s">
        <v>102</v>
      </c>
      <c r="AO242" s="55"/>
      <c r="AP242" s="44"/>
      <c r="AQ242" s="44"/>
      <c r="AR242" s="56"/>
      <c r="AS242" s="56"/>
      <c r="AT242" s="44"/>
      <c r="AU242" s="56"/>
      <c r="AV242" s="44"/>
      <c r="AW242" s="44"/>
      <c r="AX242" s="44"/>
      <c r="AY242" s="44"/>
      <c r="AZ242" s="44"/>
      <c r="BA242" s="44"/>
      <c r="BB242" s="56"/>
      <c r="BC242" s="44"/>
      <c r="BD242" s="11" t="s">
        <v>1039</v>
      </c>
    </row>
    <row r="243" spans="1:56" ht="201.6" x14ac:dyDescent="0.3">
      <c r="A243" s="45"/>
      <c r="B243" s="46">
        <v>236</v>
      </c>
      <c r="C243" s="47" t="s">
        <v>1030</v>
      </c>
      <c r="D243" s="48" t="s">
        <v>1017</v>
      </c>
      <c r="E243" s="49" t="s">
        <v>1031</v>
      </c>
      <c r="F243" s="50" t="s">
        <v>517</v>
      </c>
      <c r="G243" s="47" t="s">
        <v>109</v>
      </c>
      <c r="H243" s="48" t="s">
        <v>191</v>
      </c>
      <c r="I243" s="47" t="s">
        <v>192</v>
      </c>
      <c r="J243" s="51" t="s">
        <v>9</v>
      </c>
      <c r="K243" s="47" t="s">
        <v>837</v>
      </c>
      <c r="L243" s="47" t="s">
        <v>31</v>
      </c>
      <c r="M243" s="48" t="s">
        <v>18</v>
      </c>
      <c r="N243" s="48" t="s">
        <v>9</v>
      </c>
      <c r="O243" s="46">
        <v>2</v>
      </c>
      <c r="P243" s="47" t="s">
        <v>9</v>
      </c>
      <c r="Q243" s="47" t="s">
        <v>191</v>
      </c>
      <c r="R243" s="44" t="s">
        <v>102</v>
      </c>
      <c r="S243" s="44"/>
      <c r="T243" s="44" t="s">
        <v>102</v>
      </c>
      <c r="U243" s="44"/>
      <c r="V243" s="44" t="s">
        <v>102</v>
      </c>
      <c r="W243" s="44"/>
      <c r="X243" s="44"/>
      <c r="Y243" s="44"/>
      <c r="Z243" s="54"/>
      <c r="AA243" s="44" t="s">
        <v>102</v>
      </c>
      <c r="AB243" s="44" t="s">
        <v>102</v>
      </c>
      <c r="AC243" s="44" t="s">
        <v>102</v>
      </c>
      <c r="AD243" s="44"/>
      <c r="AE243" s="44" t="s">
        <v>102</v>
      </c>
      <c r="AF243" s="44"/>
      <c r="AG243" s="44"/>
      <c r="AH243" s="44"/>
      <c r="AI243" s="44" t="s">
        <v>102</v>
      </c>
      <c r="AJ243" s="44"/>
      <c r="AK243" s="44"/>
      <c r="AL243" s="44"/>
      <c r="AM243" s="44"/>
      <c r="AN243" s="44" t="s">
        <v>102</v>
      </c>
      <c r="AO243" s="55"/>
      <c r="AP243" s="44"/>
      <c r="AQ243" s="44"/>
      <c r="AR243" s="56"/>
      <c r="AS243" s="56"/>
      <c r="AT243" s="44"/>
      <c r="AU243" s="56"/>
      <c r="AV243" s="44"/>
      <c r="AW243" s="44"/>
      <c r="AX243" s="44"/>
      <c r="AY243" s="44"/>
      <c r="AZ243" s="44"/>
      <c r="BA243" s="44"/>
      <c r="BB243" s="56"/>
      <c r="BC243" s="44"/>
      <c r="BD243" s="11" t="s">
        <v>1040</v>
      </c>
    </row>
    <row r="244" spans="1:56" ht="172.8" x14ac:dyDescent="0.3">
      <c r="A244" s="45"/>
      <c r="B244" s="46">
        <v>237</v>
      </c>
      <c r="C244" s="47" t="s">
        <v>1032</v>
      </c>
      <c r="D244" s="48" t="s">
        <v>1017</v>
      </c>
      <c r="E244" s="49" t="s">
        <v>1033</v>
      </c>
      <c r="F244" s="50" t="s">
        <v>517</v>
      </c>
      <c r="G244" s="47" t="s">
        <v>109</v>
      </c>
      <c r="H244" s="48" t="s">
        <v>191</v>
      </c>
      <c r="I244" s="47" t="s">
        <v>192</v>
      </c>
      <c r="J244" s="51">
        <v>2438.58</v>
      </c>
      <c r="K244" s="47" t="s">
        <v>837</v>
      </c>
      <c r="L244" s="47" t="s">
        <v>31</v>
      </c>
      <c r="M244" s="48" t="s">
        <v>18</v>
      </c>
      <c r="N244" s="48" t="s">
        <v>9</v>
      </c>
      <c r="O244" s="46">
        <v>2</v>
      </c>
      <c r="P244" s="47" t="s">
        <v>9</v>
      </c>
      <c r="Q244" s="47" t="s">
        <v>191</v>
      </c>
      <c r="R244" s="44" t="s">
        <v>102</v>
      </c>
      <c r="S244" s="44" t="s">
        <v>102</v>
      </c>
      <c r="T244" s="44"/>
      <c r="U244" s="44"/>
      <c r="V244" s="44" t="s">
        <v>102</v>
      </c>
      <c r="W244" s="44"/>
      <c r="X244" s="44"/>
      <c r="Y244" s="44"/>
      <c r="Z244" s="54"/>
      <c r="AA244" s="44"/>
      <c r="AB244" s="44" t="s">
        <v>102</v>
      </c>
      <c r="AC244" s="44" t="s">
        <v>102</v>
      </c>
      <c r="AD244" s="44"/>
      <c r="AE244" s="44"/>
      <c r="AF244" s="44"/>
      <c r="AG244" s="44"/>
      <c r="AH244" s="44"/>
      <c r="AI244" s="44" t="s">
        <v>102</v>
      </c>
      <c r="AJ244" s="44" t="s">
        <v>102</v>
      </c>
      <c r="AK244" s="44"/>
      <c r="AL244" s="44"/>
      <c r="AM244" s="44"/>
      <c r="AN244" s="44"/>
      <c r="AO244" s="55"/>
      <c r="AP244" s="44"/>
      <c r="AQ244" s="44"/>
      <c r="AR244" s="56"/>
      <c r="AS244" s="56"/>
      <c r="AT244" s="44"/>
      <c r="AU244" s="56"/>
      <c r="AV244" s="44"/>
      <c r="AW244" s="44"/>
      <c r="AX244" s="44"/>
      <c r="AY244" s="44"/>
      <c r="AZ244" s="44"/>
      <c r="BA244" s="44"/>
      <c r="BB244" s="56"/>
      <c r="BC244" s="44"/>
      <c r="BD244" s="11" t="s">
        <v>1041</v>
      </c>
    </row>
    <row r="245" spans="1:56" ht="403.2" x14ac:dyDescent="0.3">
      <c r="A245" s="45"/>
      <c r="B245" s="46">
        <v>238</v>
      </c>
      <c r="C245" s="47" t="s">
        <v>1046</v>
      </c>
      <c r="D245" s="48" t="s">
        <v>135</v>
      </c>
      <c r="E245" s="27" t="s">
        <v>1047</v>
      </c>
      <c r="F245" s="50" t="s">
        <v>109</v>
      </c>
      <c r="G245" s="47" t="s">
        <v>109</v>
      </c>
      <c r="H245" s="48" t="s">
        <v>197</v>
      </c>
      <c r="I245" s="47" t="s">
        <v>306</v>
      </c>
      <c r="J245" s="51" t="s">
        <v>9</v>
      </c>
      <c r="K245" s="47" t="s">
        <v>837</v>
      </c>
      <c r="L245" s="47" t="s">
        <v>31</v>
      </c>
      <c r="M245" s="48" t="s">
        <v>7</v>
      </c>
      <c r="N245" s="48" t="s">
        <v>1</v>
      </c>
      <c r="O245" s="46">
        <v>3</v>
      </c>
      <c r="P245" s="47" t="s">
        <v>9</v>
      </c>
      <c r="Q245" s="47" t="s">
        <v>9</v>
      </c>
      <c r="R245" s="44" t="s">
        <v>102</v>
      </c>
      <c r="S245" s="44" t="s">
        <v>102</v>
      </c>
      <c r="T245" s="44"/>
      <c r="U245" s="44" t="s">
        <v>102</v>
      </c>
      <c r="V245" s="44" t="s">
        <v>102</v>
      </c>
      <c r="W245" s="44"/>
      <c r="X245" s="44" t="s">
        <v>102</v>
      </c>
      <c r="Y245" s="44"/>
      <c r="Z245" s="54"/>
      <c r="AA245" s="44" t="s">
        <v>102</v>
      </c>
      <c r="AB245" s="44" t="s">
        <v>102</v>
      </c>
      <c r="AC245" s="44"/>
      <c r="AD245" s="44"/>
      <c r="AE245" s="44"/>
      <c r="AF245" s="44" t="s">
        <v>102</v>
      </c>
      <c r="AG245" s="44"/>
      <c r="AH245" s="44"/>
      <c r="AI245" s="44" t="s">
        <v>102</v>
      </c>
      <c r="AJ245" s="44"/>
      <c r="AK245" s="44"/>
      <c r="AL245" s="44" t="s">
        <v>102</v>
      </c>
      <c r="AM245" s="44" t="s">
        <v>102</v>
      </c>
      <c r="AN245" s="44"/>
      <c r="AO245" s="55"/>
      <c r="AP245" s="44"/>
      <c r="AQ245" s="44"/>
      <c r="AR245" s="56"/>
      <c r="AS245" s="56"/>
      <c r="AT245" s="44"/>
      <c r="AU245" s="56"/>
      <c r="AV245" s="44"/>
      <c r="AW245" s="44"/>
      <c r="AX245" s="44"/>
      <c r="AY245" s="44"/>
      <c r="AZ245" s="44"/>
      <c r="BA245" s="44"/>
      <c r="BB245" s="56"/>
      <c r="BC245" s="44"/>
      <c r="BD245" s="11" t="s">
        <v>1052</v>
      </c>
    </row>
    <row r="246" spans="1:56" ht="273.60000000000002" x14ac:dyDescent="0.3">
      <c r="A246" s="45"/>
      <c r="B246" s="46">
        <v>239</v>
      </c>
      <c r="C246" s="47" t="s">
        <v>1048</v>
      </c>
      <c r="D246" s="48" t="s">
        <v>135</v>
      </c>
      <c r="E246" s="49" t="s">
        <v>1049</v>
      </c>
      <c r="F246" s="50" t="s">
        <v>337</v>
      </c>
      <c r="G246" s="47" t="s">
        <v>574</v>
      </c>
      <c r="H246" s="48" t="s">
        <v>197</v>
      </c>
      <c r="I246" s="47" t="s">
        <v>198</v>
      </c>
      <c r="J246" s="51" t="s">
        <v>9</v>
      </c>
      <c r="K246" s="47" t="s">
        <v>837</v>
      </c>
      <c r="L246" s="47" t="s">
        <v>31</v>
      </c>
      <c r="M246" s="48" t="s">
        <v>51</v>
      </c>
      <c r="N246" s="48" t="s">
        <v>2</v>
      </c>
      <c r="O246" s="46">
        <v>2</v>
      </c>
      <c r="P246" s="47" t="s">
        <v>9</v>
      </c>
      <c r="Q246" s="47" t="s">
        <v>9</v>
      </c>
      <c r="R246" s="44" t="s">
        <v>102</v>
      </c>
      <c r="S246" s="44"/>
      <c r="T246" s="44"/>
      <c r="U246" s="44" t="s">
        <v>102</v>
      </c>
      <c r="V246" s="44"/>
      <c r="W246" s="44"/>
      <c r="X246" s="44" t="s">
        <v>102</v>
      </c>
      <c r="Y246" s="44"/>
      <c r="Z246" s="54"/>
      <c r="AA246" s="44" t="s">
        <v>102</v>
      </c>
      <c r="AB246" s="44"/>
      <c r="AC246" s="44"/>
      <c r="AD246" s="44"/>
      <c r="AE246" s="44"/>
      <c r="AF246" s="44"/>
      <c r="AG246" s="44"/>
      <c r="AH246" s="44"/>
      <c r="AI246" s="44" t="s">
        <v>102</v>
      </c>
      <c r="AJ246" s="44"/>
      <c r="AK246" s="44"/>
      <c r="AL246" s="44"/>
      <c r="AM246" s="44" t="s">
        <v>102</v>
      </c>
      <c r="AN246" s="44"/>
      <c r="AO246" s="55"/>
      <c r="AP246" s="44"/>
      <c r="AQ246" s="44"/>
      <c r="AR246" s="56"/>
      <c r="AS246" s="56"/>
      <c r="AT246" s="44"/>
      <c r="AU246" s="56"/>
      <c r="AV246" s="44"/>
      <c r="AW246" s="44"/>
      <c r="AX246" s="44"/>
      <c r="AY246" s="44"/>
      <c r="AZ246" s="44"/>
      <c r="BA246" s="44"/>
      <c r="BB246" s="56"/>
      <c r="BC246" s="44"/>
      <c r="BD246" s="11" t="s">
        <v>1053</v>
      </c>
    </row>
    <row r="247" spans="1:56" ht="409.6" x14ac:dyDescent="0.3">
      <c r="A247" s="45"/>
      <c r="B247" s="46">
        <v>240</v>
      </c>
      <c r="C247" s="47" t="s">
        <v>1078</v>
      </c>
      <c r="D247" s="48" t="s">
        <v>135</v>
      </c>
      <c r="E247" s="49" t="s">
        <v>1050</v>
      </c>
      <c r="F247" s="50" t="s">
        <v>9</v>
      </c>
      <c r="G247" s="47" t="s">
        <v>528</v>
      </c>
      <c r="H247" s="48" t="s">
        <v>191</v>
      </c>
      <c r="I247" s="47" t="s">
        <v>192</v>
      </c>
      <c r="J247" s="51" t="s">
        <v>9</v>
      </c>
      <c r="K247" s="47" t="s">
        <v>99</v>
      </c>
      <c r="L247" s="47" t="s">
        <v>99</v>
      </c>
      <c r="M247" s="24" t="s">
        <v>51</v>
      </c>
      <c r="N247" s="48" t="s">
        <v>2</v>
      </c>
      <c r="O247" s="46">
        <v>3</v>
      </c>
      <c r="P247" s="47" t="s">
        <v>9</v>
      </c>
      <c r="Q247" s="47" t="s">
        <v>9</v>
      </c>
      <c r="R247" s="44" t="s">
        <v>102</v>
      </c>
      <c r="S247" s="44" t="s">
        <v>102</v>
      </c>
      <c r="T247" s="44" t="s">
        <v>102</v>
      </c>
      <c r="U247" s="44" t="s">
        <v>102</v>
      </c>
      <c r="V247" s="44" t="s">
        <v>102</v>
      </c>
      <c r="W247" s="44" t="s">
        <v>102</v>
      </c>
      <c r="X247" s="44" t="s">
        <v>102</v>
      </c>
      <c r="Y247" s="44" t="s">
        <v>102</v>
      </c>
      <c r="Z247" s="54"/>
      <c r="AA247" s="44"/>
      <c r="AB247" s="44" t="s">
        <v>102</v>
      </c>
      <c r="AC247" s="44"/>
      <c r="AD247" s="44"/>
      <c r="AE247" s="44"/>
      <c r="AF247" s="44"/>
      <c r="AG247" s="44"/>
      <c r="AH247" s="44"/>
      <c r="AI247" s="44" t="s">
        <v>102</v>
      </c>
      <c r="AJ247" s="44"/>
      <c r="AK247" s="44"/>
      <c r="AL247" s="44"/>
      <c r="AM247" s="44"/>
      <c r="AN247" s="44"/>
      <c r="AO247" s="55"/>
      <c r="AP247" s="44"/>
      <c r="AQ247" s="44"/>
      <c r="AR247" s="56"/>
      <c r="AS247" s="56"/>
      <c r="AT247" s="44"/>
      <c r="AU247" s="56"/>
      <c r="AV247" s="44"/>
      <c r="AW247" s="44"/>
      <c r="AX247" s="44"/>
      <c r="AY247" s="44"/>
      <c r="AZ247" s="44"/>
      <c r="BA247" s="44"/>
      <c r="BB247" s="56"/>
      <c r="BC247" s="44"/>
      <c r="BD247" s="14" t="s">
        <v>1054</v>
      </c>
    </row>
    <row r="248" spans="1:56" ht="409.6" x14ac:dyDescent="0.3">
      <c r="A248" s="45"/>
      <c r="B248" s="46">
        <v>241</v>
      </c>
      <c r="C248" s="47" t="s">
        <v>1079</v>
      </c>
      <c r="D248" s="48" t="s">
        <v>135</v>
      </c>
      <c r="E248" s="49" t="s">
        <v>1051</v>
      </c>
      <c r="F248" s="50" t="s">
        <v>9</v>
      </c>
      <c r="G248" s="47" t="s">
        <v>528</v>
      </c>
      <c r="H248" s="48" t="s">
        <v>191</v>
      </c>
      <c r="I248" s="47" t="s">
        <v>306</v>
      </c>
      <c r="J248" s="51" t="s">
        <v>9</v>
      </c>
      <c r="K248" s="47" t="s">
        <v>63</v>
      </c>
      <c r="L248" s="47" t="s">
        <v>31</v>
      </c>
      <c r="M248" s="24" t="s">
        <v>51</v>
      </c>
      <c r="N248" s="48" t="s">
        <v>2</v>
      </c>
      <c r="O248" s="46">
        <v>3</v>
      </c>
      <c r="P248" s="47" t="s">
        <v>9</v>
      </c>
      <c r="Q248" s="47" t="s">
        <v>9</v>
      </c>
      <c r="R248" s="44" t="s">
        <v>102</v>
      </c>
      <c r="S248" s="44"/>
      <c r="T248" s="44" t="s">
        <v>102</v>
      </c>
      <c r="U248" s="44" t="s">
        <v>102</v>
      </c>
      <c r="V248" s="44"/>
      <c r="W248" s="44"/>
      <c r="X248" s="44"/>
      <c r="Y248" s="44"/>
      <c r="Z248" s="54"/>
      <c r="AA248" s="44"/>
      <c r="AB248" s="19" t="s">
        <v>102</v>
      </c>
      <c r="AC248" s="44"/>
      <c r="AD248" s="44"/>
      <c r="AE248" s="44"/>
      <c r="AF248" s="44"/>
      <c r="AG248" s="44"/>
      <c r="AH248" s="44"/>
      <c r="AI248" s="44" t="s">
        <v>102</v>
      </c>
      <c r="AJ248" s="44" t="s">
        <v>102</v>
      </c>
      <c r="AK248" s="19" t="s">
        <v>102</v>
      </c>
      <c r="AL248" s="44" t="s">
        <v>102</v>
      </c>
      <c r="AM248" s="19" t="s">
        <v>102</v>
      </c>
      <c r="AN248" s="44"/>
      <c r="AO248" s="55"/>
      <c r="AP248" s="44"/>
      <c r="AQ248" s="44"/>
      <c r="AR248" s="56"/>
      <c r="AS248" s="56"/>
      <c r="AT248" s="44"/>
      <c r="AU248" s="56"/>
      <c r="AV248" s="44"/>
      <c r="AW248" s="44"/>
      <c r="AX248" s="44"/>
      <c r="AY248" s="44"/>
      <c r="AZ248" s="44"/>
      <c r="BA248" s="44"/>
      <c r="BB248" s="56"/>
      <c r="BC248" s="44"/>
      <c r="BD248" s="14" t="s">
        <v>1055</v>
      </c>
    </row>
    <row r="249" spans="1:56" ht="409.6" x14ac:dyDescent="0.3">
      <c r="A249" s="45"/>
      <c r="B249" s="46">
        <v>242</v>
      </c>
      <c r="C249" s="47" t="s">
        <v>1080</v>
      </c>
      <c r="D249" s="48" t="s">
        <v>135</v>
      </c>
      <c r="E249" s="49" t="s">
        <v>1056</v>
      </c>
      <c r="F249" s="50" t="s">
        <v>413</v>
      </c>
      <c r="G249" s="47" t="s">
        <v>528</v>
      </c>
      <c r="H249" s="48" t="s">
        <v>191</v>
      </c>
      <c r="I249" s="47" t="s">
        <v>198</v>
      </c>
      <c r="J249" s="51" t="s">
        <v>9</v>
      </c>
      <c r="K249" s="47" t="s">
        <v>54</v>
      </c>
      <c r="L249" s="47" t="s">
        <v>29</v>
      </c>
      <c r="M249" s="24" t="s">
        <v>51</v>
      </c>
      <c r="N249" s="48" t="s">
        <v>2</v>
      </c>
      <c r="O249" s="46">
        <v>3</v>
      </c>
      <c r="P249" s="47" t="s">
        <v>9</v>
      </c>
      <c r="Q249" s="47" t="s">
        <v>191</v>
      </c>
      <c r="R249" s="44" t="s">
        <v>102</v>
      </c>
      <c r="S249" s="44" t="s">
        <v>102</v>
      </c>
      <c r="T249" s="44" t="s">
        <v>102</v>
      </c>
      <c r="U249" s="44" t="s">
        <v>102</v>
      </c>
      <c r="V249" s="44" t="s">
        <v>102</v>
      </c>
      <c r="W249" s="44"/>
      <c r="X249" s="44"/>
      <c r="Y249" s="44" t="s">
        <v>102</v>
      </c>
      <c r="Z249" s="54"/>
      <c r="AA249" s="44" t="s">
        <v>102</v>
      </c>
      <c r="AB249" s="44" t="s">
        <v>102</v>
      </c>
      <c r="AC249" s="44"/>
      <c r="AD249" s="44"/>
      <c r="AE249" s="44" t="s">
        <v>102</v>
      </c>
      <c r="AF249" s="44"/>
      <c r="AG249" s="44"/>
      <c r="AH249" s="44"/>
      <c r="AI249" s="44"/>
      <c r="AJ249" s="44"/>
      <c r="AK249" s="44"/>
      <c r="AL249" s="44"/>
      <c r="AM249" s="44"/>
      <c r="AN249" s="44"/>
      <c r="AO249" s="55"/>
      <c r="AP249" s="44"/>
      <c r="AQ249" s="44"/>
      <c r="AR249" s="56"/>
      <c r="AS249" s="56"/>
      <c r="AT249" s="44"/>
      <c r="AU249" s="56"/>
      <c r="AV249" s="44"/>
      <c r="AW249" s="44"/>
      <c r="AX249" s="44"/>
      <c r="AY249" s="44"/>
      <c r="AZ249" s="44"/>
      <c r="BA249" s="44"/>
      <c r="BB249" s="56"/>
      <c r="BC249" s="44"/>
      <c r="BD249" s="11" t="s">
        <v>1060</v>
      </c>
    </row>
    <row r="250" spans="1:56" ht="409.6" x14ac:dyDescent="0.3">
      <c r="A250" s="45"/>
      <c r="B250" s="46">
        <v>243</v>
      </c>
      <c r="C250" s="47" t="s">
        <v>1081</v>
      </c>
      <c r="D250" s="48" t="s">
        <v>135</v>
      </c>
      <c r="E250" s="49" t="s">
        <v>1057</v>
      </c>
      <c r="F250" s="50" t="s">
        <v>318</v>
      </c>
      <c r="G250" s="47" t="s">
        <v>528</v>
      </c>
      <c r="H250" s="48" t="s">
        <v>101</v>
      </c>
      <c r="I250" s="47" t="s">
        <v>105</v>
      </c>
      <c r="J250" s="51" t="s">
        <v>9</v>
      </c>
      <c r="K250" s="47" t="s">
        <v>42</v>
      </c>
      <c r="L250" s="47" t="s">
        <v>27</v>
      </c>
      <c r="M250" s="24" t="s">
        <v>51</v>
      </c>
      <c r="N250" s="48" t="s">
        <v>2</v>
      </c>
      <c r="O250" s="46">
        <v>3</v>
      </c>
      <c r="P250" s="47" t="s">
        <v>1089</v>
      </c>
      <c r="Q250" s="47" t="s">
        <v>101</v>
      </c>
      <c r="R250" s="44" t="s">
        <v>102</v>
      </c>
      <c r="S250" s="44"/>
      <c r="T250" s="44" t="s">
        <v>102</v>
      </c>
      <c r="U250" s="44" t="s">
        <v>102</v>
      </c>
      <c r="V250" s="44" t="s">
        <v>102</v>
      </c>
      <c r="W250" s="44"/>
      <c r="X250" s="44" t="s">
        <v>102</v>
      </c>
      <c r="Y250" s="44"/>
      <c r="Z250" s="54"/>
      <c r="AA250" s="44" t="s">
        <v>102</v>
      </c>
      <c r="AB250" s="44"/>
      <c r="AC250" s="44"/>
      <c r="AD250" s="44"/>
      <c r="AE250" s="44" t="s">
        <v>102</v>
      </c>
      <c r="AF250" s="44"/>
      <c r="AG250" s="44"/>
      <c r="AH250" s="44"/>
      <c r="AI250" s="44" t="s">
        <v>102</v>
      </c>
      <c r="AJ250" s="44"/>
      <c r="AK250" s="44"/>
      <c r="AL250" s="44"/>
      <c r="AM250" s="44"/>
      <c r="AN250" s="44"/>
      <c r="AO250" s="55"/>
      <c r="AP250" s="44"/>
      <c r="AQ250" s="44"/>
      <c r="AR250" s="56"/>
      <c r="AS250" s="56"/>
      <c r="AT250" s="44"/>
      <c r="AU250" s="56"/>
      <c r="AV250" s="44"/>
      <c r="AW250" s="44"/>
      <c r="AX250" s="44"/>
      <c r="AY250" s="44"/>
      <c r="AZ250" s="44"/>
      <c r="BA250" s="44"/>
      <c r="BB250" s="56"/>
      <c r="BC250" s="44"/>
      <c r="BD250" s="11" t="s">
        <v>1061</v>
      </c>
    </row>
    <row r="251" spans="1:56" ht="409.6" x14ac:dyDescent="0.3">
      <c r="A251" s="45"/>
      <c r="B251" s="46">
        <v>244</v>
      </c>
      <c r="C251" s="47" t="s">
        <v>1082</v>
      </c>
      <c r="D251" s="48" t="s">
        <v>135</v>
      </c>
      <c r="E251" s="49" t="s">
        <v>1058</v>
      </c>
      <c r="F251" s="50" t="s">
        <v>311</v>
      </c>
      <c r="G251" s="47" t="s">
        <v>574</v>
      </c>
      <c r="H251" s="48" t="s">
        <v>197</v>
      </c>
      <c r="I251" s="47" t="s">
        <v>198</v>
      </c>
      <c r="J251" s="51" t="s">
        <v>9</v>
      </c>
      <c r="K251" s="47" t="s">
        <v>54</v>
      </c>
      <c r="L251" s="47" t="s">
        <v>29</v>
      </c>
      <c r="M251" s="24" t="s">
        <v>51</v>
      </c>
      <c r="N251" s="48" t="s">
        <v>2</v>
      </c>
      <c r="O251" s="46">
        <v>3</v>
      </c>
      <c r="P251" s="47" t="s">
        <v>1088</v>
      </c>
      <c r="Q251" s="47" t="s">
        <v>197</v>
      </c>
      <c r="R251" s="44" t="s">
        <v>102</v>
      </c>
      <c r="S251" s="44"/>
      <c r="T251" s="44" t="s">
        <v>102</v>
      </c>
      <c r="U251" s="44"/>
      <c r="V251" s="44" t="s">
        <v>102</v>
      </c>
      <c r="W251" s="44"/>
      <c r="X251" s="44" t="s">
        <v>102</v>
      </c>
      <c r="Y251" s="44" t="s">
        <v>102</v>
      </c>
      <c r="Z251" s="54"/>
      <c r="AA251" s="44" t="s">
        <v>102</v>
      </c>
      <c r="AB251" s="44" t="s">
        <v>102</v>
      </c>
      <c r="AC251" s="44"/>
      <c r="AD251" s="44"/>
      <c r="AE251" s="44"/>
      <c r="AF251" s="44"/>
      <c r="AG251" s="44"/>
      <c r="AH251" s="44"/>
      <c r="AI251" s="44" t="s">
        <v>102</v>
      </c>
      <c r="AJ251" s="44" t="s">
        <v>102</v>
      </c>
      <c r="AK251" s="44"/>
      <c r="AL251" s="44"/>
      <c r="AM251" s="44"/>
      <c r="AN251" s="44"/>
      <c r="AO251" s="55"/>
      <c r="AP251" s="44"/>
      <c r="AQ251" s="44"/>
      <c r="AR251" s="56"/>
      <c r="AS251" s="56"/>
      <c r="AT251" s="44"/>
      <c r="AU251" s="56"/>
      <c r="AV251" s="44"/>
      <c r="AW251" s="44"/>
      <c r="AX251" s="44"/>
      <c r="AY251" s="44"/>
      <c r="AZ251" s="44"/>
      <c r="BA251" s="44"/>
      <c r="BB251" s="56"/>
      <c r="BC251" s="44"/>
      <c r="BD251" s="11" t="s">
        <v>1062</v>
      </c>
    </row>
    <row r="252" spans="1:56" ht="409.6" x14ac:dyDescent="0.3">
      <c r="A252" s="45"/>
      <c r="B252" s="46">
        <v>245</v>
      </c>
      <c r="C252" s="47" t="s">
        <v>1083</v>
      </c>
      <c r="D252" s="48" t="s">
        <v>135</v>
      </c>
      <c r="E252" s="49" t="s">
        <v>1059</v>
      </c>
      <c r="F252" s="18" t="s">
        <v>796</v>
      </c>
      <c r="G252" s="47" t="s">
        <v>528</v>
      </c>
      <c r="H252" s="48" t="s">
        <v>101</v>
      </c>
      <c r="I252" s="47" t="s">
        <v>192</v>
      </c>
      <c r="J252" s="51" t="s">
        <v>9</v>
      </c>
      <c r="K252" s="47" t="s">
        <v>30</v>
      </c>
      <c r="L252" s="47" t="s">
        <v>13</v>
      </c>
      <c r="M252" s="24" t="s">
        <v>51</v>
      </c>
      <c r="N252" s="48" t="s">
        <v>2</v>
      </c>
      <c r="O252" s="46">
        <v>3</v>
      </c>
      <c r="P252" s="47" t="s">
        <v>1087</v>
      </c>
      <c r="Q252" s="47" t="s">
        <v>191</v>
      </c>
      <c r="R252" s="44"/>
      <c r="S252" s="44"/>
      <c r="T252" s="44" t="s">
        <v>102</v>
      </c>
      <c r="U252" s="44" t="s">
        <v>102</v>
      </c>
      <c r="V252" s="44" t="s">
        <v>102</v>
      </c>
      <c r="W252" s="44"/>
      <c r="X252" s="44" t="s">
        <v>102</v>
      </c>
      <c r="Y252" s="44" t="s">
        <v>102</v>
      </c>
      <c r="Z252" s="54"/>
      <c r="AA252" s="44"/>
      <c r="AB252" s="44" t="s">
        <v>102</v>
      </c>
      <c r="AC252" s="44"/>
      <c r="AD252" s="44"/>
      <c r="AE252" s="44"/>
      <c r="AF252" s="44" t="s">
        <v>102</v>
      </c>
      <c r="AG252" s="44"/>
      <c r="AH252" s="44"/>
      <c r="AI252" s="44" t="s">
        <v>102</v>
      </c>
      <c r="AJ252" s="44"/>
      <c r="AK252" s="44"/>
      <c r="AL252" s="44"/>
      <c r="AM252" s="44"/>
      <c r="AN252" s="44" t="s">
        <v>102</v>
      </c>
      <c r="AO252" s="55"/>
      <c r="AP252" s="44"/>
      <c r="AQ252" s="44"/>
      <c r="AR252" s="56"/>
      <c r="AS252" s="56"/>
      <c r="AT252" s="44"/>
      <c r="AU252" s="56"/>
      <c r="AV252" s="44"/>
      <c r="AW252" s="44"/>
      <c r="AX252" s="44"/>
      <c r="AY252" s="44"/>
      <c r="AZ252" s="44"/>
      <c r="BA252" s="44"/>
      <c r="BB252" s="56"/>
      <c r="BC252" s="44"/>
      <c r="BD252" s="11" t="s">
        <v>1063</v>
      </c>
    </row>
    <row r="253" spans="1:56" ht="409.6" x14ac:dyDescent="0.3">
      <c r="A253" s="45"/>
      <c r="B253" s="46">
        <v>246</v>
      </c>
      <c r="C253" s="47" t="s">
        <v>1084</v>
      </c>
      <c r="D253" s="48" t="s">
        <v>135</v>
      </c>
      <c r="E253" s="49" t="s">
        <v>1064</v>
      </c>
      <c r="F253" s="50" t="s">
        <v>206</v>
      </c>
      <c r="G253" s="47" t="s">
        <v>574</v>
      </c>
      <c r="H253" s="48" t="s">
        <v>197</v>
      </c>
      <c r="I253" s="47" t="s">
        <v>198</v>
      </c>
      <c r="J253" s="51" t="s">
        <v>9</v>
      </c>
      <c r="K253" s="47" t="s">
        <v>11</v>
      </c>
      <c r="L253" s="47" t="s">
        <v>29</v>
      </c>
      <c r="M253" s="48" t="s">
        <v>57</v>
      </c>
      <c r="N253" s="48" t="s">
        <v>4</v>
      </c>
      <c r="O253" s="46">
        <v>3</v>
      </c>
      <c r="P253" s="47" t="s">
        <v>9</v>
      </c>
      <c r="Q253" s="47" t="s">
        <v>9</v>
      </c>
      <c r="R253" s="44"/>
      <c r="S253" s="44" t="s">
        <v>102</v>
      </c>
      <c r="T253" s="44" t="s">
        <v>102</v>
      </c>
      <c r="U253" s="44" t="s">
        <v>102</v>
      </c>
      <c r="V253" s="44" t="s">
        <v>102</v>
      </c>
      <c r="W253" s="44" t="s">
        <v>102</v>
      </c>
      <c r="X253" s="44" t="s">
        <v>102</v>
      </c>
      <c r="Y253" s="44" t="s">
        <v>102</v>
      </c>
      <c r="Z253" s="54"/>
      <c r="AA253" s="44" t="s">
        <v>102</v>
      </c>
      <c r="AB253" s="44" t="s">
        <v>102</v>
      </c>
      <c r="AC253" s="44" t="s">
        <v>102</v>
      </c>
      <c r="AD253" s="19" t="s">
        <v>102</v>
      </c>
      <c r="AE253" s="44"/>
      <c r="AF253" s="44"/>
      <c r="AG253" s="44"/>
      <c r="AH253" s="44" t="s">
        <v>102</v>
      </c>
      <c r="AI253" s="44"/>
      <c r="AJ253" s="44"/>
      <c r="AK253" s="44"/>
      <c r="AL253" s="44"/>
      <c r="AM253" s="44"/>
      <c r="AN253" s="44" t="s">
        <v>102</v>
      </c>
      <c r="AO253" s="55"/>
      <c r="AP253" s="44"/>
      <c r="AQ253" s="44"/>
      <c r="AR253" s="56"/>
      <c r="AS253" s="56"/>
      <c r="AT253" s="44"/>
      <c r="AU253" s="56"/>
      <c r="AV253" s="44"/>
      <c r="AW253" s="44"/>
      <c r="AX253" s="44"/>
      <c r="AY253" s="44"/>
      <c r="AZ253" s="44"/>
      <c r="BA253" s="44"/>
      <c r="BB253" s="56"/>
      <c r="BC253" s="44"/>
      <c r="BD253" s="11" t="s">
        <v>1068</v>
      </c>
    </row>
    <row r="254" spans="1:56" ht="403.2" x14ac:dyDescent="0.3">
      <c r="A254" s="45"/>
      <c r="B254" s="46">
        <v>247</v>
      </c>
      <c r="C254" s="47" t="s">
        <v>1085</v>
      </c>
      <c r="D254" s="48" t="s">
        <v>135</v>
      </c>
      <c r="E254" s="49" t="s">
        <v>1065</v>
      </c>
      <c r="F254" s="50" t="s">
        <v>429</v>
      </c>
      <c r="G254" s="47" t="s">
        <v>528</v>
      </c>
      <c r="H254" s="48" t="s">
        <v>191</v>
      </c>
      <c r="I254" s="47" t="s">
        <v>306</v>
      </c>
      <c r="J254" s="51" t="s">
        <v>9</v>
      </c>
      <c r="K254" s="47" t="s">
        <v>63</v>
      </c>
      <c r="L254" s="47" t="s">
        <v>31</v>
      </c>
      <c r="M254" s="48" t="s">
        <v>51</v>
      </c>
      <c r="N254" s="48" t="s">
        <v>2</v>
      </c>
      <c r="O254" s="46">
        <v>3</v>
      </c>
      <c r="P254" s="47" t="s">
        <v>9</v>
      </c>
      <c r="Q254" s="47" t="s">
        <v>9</v>
      </c>
      <c r="R254" s="44" t="s">
        <v>102</v>
      </c>
      <c r="S254" s="44" t="s">
        <v>102</v>
      </c>
      <c r="T254" s="44" t="s">
        <v>102</v>
      </c>
      <c r="U254" s="44" t="s">
        <v>102</v>
      </c>
      <c r="V254" s="44" t="s">
        <v>102</v>
      </c>
      <c r="W254" s="44"/>
      <c r="X254" s="44" t="s">
        <v>102</v>
      </c>
      <c r="Y254" s="44" t="s">
        <v>102</v>
      </c>
      <c r="Z254" s="54"/>
      <c r="AA254" s="44" t="s">
        <v>102</v>
      </c>
      <c r="AB254" s="44" t="s">
        <v>102</v>
      </c>
      <c r="AC254" s="44" t="s">
        <v>102</v>
      </c>
      <c r="AD254" s="44"/>
      <c r="AE254" s="44" t="s">
        <v>102</v>
      </c>
      <c r="AF254" s="44"/>
      <c r="AG254" s="44"/>
      <c r="AH254" s="44"/>
      <c r="AI254" s="44"/>
      <c r="AJ254" s="44"/>
      <c r="AK254" s="44"/>
      <c r="AL254" s="44"/>
      <c r="AM254" s="44"/>
      <c r="AN254" s="44"/>
      <c r="AO254" s="55"/>
      <c r="AP254" s="44"/>
      <c r="AQ254" s="44"/>
      <c r="AR254" s="56"/>
      <c r="AS254" s="56"/>
      <c r="AT254" s="44"/>
      <c r="AU254" s="56"/>
      <c r="AV254" s="44"/>
      <c r="AW254" s="44"/>
      <c r="AX254" s="44"/>
      <c r="AY254" s="44"/>
      <c r="AZ254" s="44"/>
      <c r="BA254" s="44"/>
      <c r="BB254" s="56"/>
      <c r="BC254" s="44"/>
      <c r="BD254" s="11" t="s">
        <v>1055</v>
      </c>
    </row>
    <row r="255" spans="1:56" ht="360" x14ac:dyDescent="0.3">
      <c r="A255" s="45"/>
      <c r="B255" s="46">
        <v>248</v>
      </c>
      <c r="C255" s="47" t="s">
        <v>1086</v>
      </c>
      <c r="D255" s="48" t="s">
        <v>1066</v>
      </c>
      <c r="E255" s="49" t="s">
        <v>1067</v>
      </c>
      <c r="F255" s="50" t="s">
        <v>337</v>
      </c>
      <c r="G255" s="47" t="s">
        <v>528</v>
      </c>
      <c r="H255" s="48" t="s">
        <v>191</v>
      </c>
      <c r="I255" s="47" t="s">
        <v>192</v>
      </c>
      <c r="J255" s="51" t="s">
        <v>9</v>
      </c>
      <c r="K255" s="47" t="s">
        <v>825</v>
      </c>
      <c r="L255" s="47" t="s">
        <v>31</v>
      </c>
      <c r="M255" s="48" t="s">
        <v>12</v>
      </c>
      <c r="N255" s="48" t="s">
        <v>1</v>
      </c>
      <c r="O255" s="46">
        <v>3</v>
      </c>
      <c r="P255" s="47" t="s">
        <v>9</v>
      </c>
      <c r="Q255" s="47" t="s">
        <v>9</v>
      </c>
      <c r="R255" s="44" t="s">
        <v>102</v>
      </c>
      <c r="S255" s="44" t="s">
        <v>102</v>
      </c>
      <c r="T255" s="44" t="s">
        <v>102</v>
      </c>
      <c r="U255" s="44" t="s">
        <v>102</v>
      </c>
      <c r="V255" s="44" t="s">
        <v>102</v>
      </c>
      <c r="W255" s="44" t="s">
        <v>102</v>
      </c>
      <c r="X255" s="44" t="s">
        <v>102</v>
      </c>
      <c r="Y255" s="44" t="s">
        <v>102</v>
      </c>
      <c r="Z255" s="54"/>
      <c r="AA255" s="44" t="s">
        <v>102</v>
      </c>
      <c r="AB255" s="44" t="s">
        <v>102</v>
      </c>
      <c r="AC255" s="44"/>
      <c r="AD255" s="44"/>
      <c r="AE255" s="44" t="s">
        <v>102</v>
      </c>
      <c r="AF255" s="44" t="s">
        <v>102</v>
      </c>
      <c r="AG255" s="44"/>
      <c r="AH255" s="44"/>
      <c r="AI255" s="44"/>
      <c r="AJ255" s="44"/>
      <c r="AK255" s="44"/>
      <c r="AL255" s="44"/>
      <c r="AM255" s="44" t="s">
        <v>102</v>
      </c>
      <c r="AN255" s="44"/>
      <c r="AO255" s="55"/>
      <c r="AP255" s="44"/>
      <c r="AQ255" s="44"/>
      <c r="AR255" s="56"/>
      <c r="AS255" s="56"/>
      <c r="AT255" s="44"/>
      <c r="AU255" s="56"/>
      <c r="AV255" s="44"/>
      <c r="AW255" s="44"/>
      <c r="AX255" s="44"/>
      <c r="AY255" s="44"/>
      <c r="AZ255" s="44"/>
      <c r="BA255" s="44"/>
      <c r="BB255" s="56"/>
      <c r="BC255" s="44"/>
      <c r="BD255" s="11" t="s">
        <v>1069</v>
      </c>
    </row>
    <row r="256" spans="1:56" ht="288" x14ac:dyDescent="0.3">
      <c r="A256" s="45"/>
      <c r="B256" s="46">
        <v>249</v>
      </c>
      <c r="C256" s="47" t="s">
        <v>1091</v>
      </c>
      <c r="D256" s="48" t="s">
        <v>965</v>
      </c>
      <c r="E256" s="49" t="s">
        <v>1093</v>
      </c>
      <c r="F256" s="50" t="s">
        <v>588</v>
      </c>
      <c r="G256" s="47" t="s">
        <v>574</v>
      </c>
      <c r="H256" s="48" t="s">
        <v>101</v>
      </c>
      <c r="I256" s="47" t="s">
        <v>213</v>
      </c>
      <c r="J256" s="51" t="s">
        <v>9</v>
      </c>
      <c r="K256" s="47" t="s">
        <v>30</v>
      </c>
      <c r="L256" s="47" t="s">
        <v>13</v>
      </c>
      <c r="M256" s="48" t="s">
        <v>9</v>
      </c>
      <c r="N256" s="48" t="s">
        <v>9</v>
      </c>
      <c r="O256" s="46">
        <v>3</v>
      </c>
      <c r="P256" s="52" t="s">
        <v>1092</v>
      </c>
      <c r="Q256" s="47" t="s">
        <v>101</v>
      </c>
      <c r="R256" s="44" t="s">
        <v>102</v>
      </c>
      <c r="S256" s="44" t="s">
        <v>102</v>
      </c>
      <c r="T256" s="44" t="s">
        <v>102</v>
      </c>
      <c r="U256" s="44"/>
      <c r="V256" s="44" t="s">
        <v>102</v>
      </c>
      <c r="W256" s="44"/>
      <c r="X256" s="44" t="s">
        <v>102</v>
      </c>
      <c r="Y256" s="44" t="s">
        <v>102</v>
      </c>
      <c r="Z256" s="54"/>
      <c r="AA256" s="44" t="s">
        <v>102</v>
      </c>
      <c r="AB256" s="44" t="s">
        <v>102</v>
      </c>
      <c r="AC256" s="44" t="s">
        <v>102</v>
      </c>
      <c r="AD256" s="44" t="s">
        <v>102</v>
      </c>
      <c r="AE256" s="44" t="s">
        <v>102</v>
      </c>
      <c r="AF256" s="44" t="s">
        <v>102</v>
      </c>
      <c r="AG256" s="44"/>
      <c r="AH256" s="44"/>
      <c r="AI256" s="44"/>
      <c r="AJ256" s="44"/>
      <c r="AK256" s="44" t="s">
        <v>102</v>
      </c>
      <c r="AL256" s="44" t="s">
        <v>102</v>
      </c>
      <c r="AM256" s="44"/>
      <c r="AN256" s="44"/>
      <c r="AO256" s="55"/>
      <c r="AP256" s="44"/>
      <c r="AQ256" s="44"/>
      <c r="AR256" s="56"/>
      <c r="AS256" s="56"/>
      <c r="AT256" s="56">
        <v>0.6</v>
      </c>
      <c r="AU256" s="56"/>
      <c r="AV256" s="44"/>
      <c r="AW256" s="44"/>
      <c r="AX256" s="44"/>
      <c r="AY256" s="44"/>
      <c r="AZ256" s="44"/>
      <c r="BA256" s="44"/>
      <c r="BB256" s="56"/>
      <c r="BC256" s="44"/>
      <c r="BD256" s="11" t="s">
        <v>992</v>
      </c>
    </row>
    <row r="257" spans="1:56" ht="201.6" x14ac:dyDescent="0.3">
      <c r="A257" s="45"/>
      <c r="B257" s="46">
        <v>250</v>
      </c>
      <c r="C257" s="47" t="s">
        <v>297</v>
      </c>
      <c r="D257" s="48" t="s">
        <v>136</v>
      </c>
      <c r="E257" s="49" t="s">
        <v>326</v>
      </c>
      <c r="F257" s="50" t="s">
        <v>109</v>
      </c>
      <c r="G257" s="47" t="s">
        <v>109</v>
      </c>
      <c r="H257" s="48" t="s">
        <v>197</v>
      </c>
      <c r="I257" s="47" t="s">
        <v>198</v>
      </c>
      <c r="J257" s="51" t="s">
        <v>9</v>
      </c>
      <c r="K257" s="47" t="s">
        <v>60</v>
      </c>
      <c r="L257" s="47" t="s">
        <v>31</v>
      </c>
      <c r="M257" s="48" t="s">
        <v>45</v>
      </c>
      <c r="N257" s="48" t="s">
        <v>2</v>
      </c>
      <c r="O257" s="46">
        <v>2</v>
      </c>
      <c r="P257" s="47" t="s">
        <v>9</v>
      </c>
      <c r="Q257" s="47" t="s">
        <v>9</v>
      </c>
      <c r="R257" s="44" t="s">
        <v>102</v>
      </c>
      <c r="S257" s="44"/>
      <c r="T257" s="44"/>
      <c r="U257" s="44" t="s">
        <v>102</v>
      </c>
      <c r="V257" s="44"/>
      <c r="W257" s="44"/>
      <c r="X257" s="19" t="s">
        <v>102</v>
      </c>
      <c r="Y257" s="44"/>
      <c r="Z257" s="54"/>
      <c r="AA257" s="19" t="s">
        <v>102</v>
      </c>
      <c r="AB257" s="19" t="s">
        <v>102</v>
      </c>
      <c r="AC257" s="44"/>
      <c r="AD257" s="44"/>
      <c r="AE257" s="44"/>
      <c r="AF257" s="44"/>
      <c r="AG257" s="44"/>
      <c r="AH257" s="19" t="s">
        <v>102</v>
      </c>
      <c r="AI257" s="19" t="s">
        <v>102</v>
      </c>
      <c r="AJ257" s="44"/>
      <c r="AK257" s="44"/>
      <c r="AL257" s="44"/>
      <c r="AM257" s="44"/>
      <c r="AN257" s="44"/>
      <c r="AO257" s="55"/>
      <c r="AP257" s="44"/>
      <c r="AQ257" s="44"/>
      <c r="AR257" s="56"/>
      <c r="AS257" s="56"/>
      <c r="AT257" s="44"/>
      <c r="AU257" s="56"/>
      <c r="AV257" s="44"/>
      <c r="AW257" s="44"/>
      <c r="AX257" s="44"/>
      <c r="AY257" s="44"/>
      <c r="AZ257" s="44"/>
      <c r="BA257" s="44"/>
      <c r="BB257" s="56"/>
      <c r="BC257" s="44"/>
      <c r="BD257" s="21" t="s">
        <v>332</v>
      </c>
    </row>
    <row r="258" spans="1:56" ht="345.6" x14ac:dyDescent="0.3">
      <c r="A258" s="45"/>
      <c r="B258" s="46">
        <v>251</v>
      </c>
      <c r="C258" s="22" t="s">
        <v>1004</v>
      </c>
      <c r="D258" s="18" t="s">
        <v>136</v>
      </c>
      <c r="E258" s="18" t="s">
        <v>1005</v>
      </c>
      <c r="F258" s="18" t="s">
        <v>109</v>
      </c>
      <c r="G258" s="18" t="s">
        <v>109</v>
      </c>
      <c r="H258" s="23" t="s">
        <v>101</v>
      </c>
      <c r="I258" s="18" t="s">
        <v>105</v>
      </c>
      <c r="J258" s="26" t="s">
        <v>9</v>
      </c>
      <c r="K258" s="18" t="s">
        <v>60</v>
      </c>
      <c r="L258" s="18" t="s">
        <v>31</v>
      </c>
      <c r="M258" s="23" t="s">
        <v>52</v>
      </c>
      <c r="N258" s="23" t="s">
        <v>2</v>
      </c>
      <c r="O258" s="46">
        <v>2</v>
      </c>
      <c r="P258" s="146" t="s">
        <v>9</v>
      </c>
      <c r="Q258" s="22" t="s">
        <v>9</v>
      </c>
      <c r="R258" s="19" t="s">
        <v>102</v>
      </c>
      <c r="S258" s="19" t="s">
        <v>102</v>
      </c>
      <c r="T258" s="19"/>
      <c r="U258" s="19" t="s">
        <v>102</v>
      </c>
      <c r="V258" s="19"/>
      <c r="W258" s="19"/>
      <c r="X258" s="19" t="s">
        <v>102</v>
      </c>
      <c r="Y258" s="19"/>
      <c r="Z258" s="54"/>
      <c r="AA258" s="19" t="s">
        <v>102</v>
      </c>
      <c r="AB258" s="19" t="s">
        <v>102</v>
      </c>
      <c r="AC258" s="44"/>
      <c r="AD258" s="44"/>
      <c r="AE258" s="44"/>
      <c r="AF258" s="44"/>
      <c r="AG258" s="19" t="s">
        <v>102</v>
      </c>
      <c r="AH258" s="44"/>
      <c r="AI258" s="19" t="s">
        <v>102</v>
      </c>
      <c r="AJ258" s="44"/>
      <c r="AK258" s="44"/>
      <c r="AL258" s="44"/>
      <c r="AM258" s="44"/>
      <c r="AN258" s="44"/>
      <c r="AO258" s="55"/>
      <c r="AP258" s="44"/>
      <c r="AQ258" s="44"/>
      <c r="AR258" s="56"/>
      <c r="AS258" s="56"/>
      <c r="AT258" s="44"/>
      <c r="AU258" s="56"/>
      <c r="AV258" s="44"/>
      <c r="AW258" s="44"/>
      <c r="AX258" s="44"/>
      <c r="AY258" s="44"/>
      <c r="AZ258" s="44"/>
      <c r="BA258" s="44"/>
      <c r="BB258" s="56"/>
      <c r="BC258" s="44"/>
      <c r="BD258" s="21" t="s">
        <v>329</v>
      </c>
    </row>
    <row r="259" spans="1:56" ht="201.6" x14ac:dyDescent="0.3">
      <c r="A259" s="45"/>
      <c r="B259" s="46">
        <v>252</v>
      </c>
      <c r="C259" s="47" t="s">
        <v>1095</v>
      </c>
      <c r="D259" s="48" t="s">
        <v>136</v>
      </c>
      <c r="E259" s="27" t="s">
        <v>323</v>
      </c>
      <c r="F259" s="50" t="s">
        <v>109</v>
      </c>
      <c r="G259" s="47" t="s">
        <v>109</v>
      </c>
      <c r="H259" s="48" t="s">
        <v>101</v>
      </c>
      <c r="I259" s="47" t="s">
        <v>198</v>
      </c>
      <c r="J259" s="25" t="s">
        <v>9</v>
      </c>
      <c r="K259" s="47" t="s">
        <v>60</v>
      </c>
      <c r="L259" s="47" t="s">
        <v>31</v>
      </c>
      <c r="M259" s="48" t="s">
        <v>39</v>
      </c>
      <c r="N259" s="48" t="s">
        <v>2</v>
      </c>
      <c r="O259" s="46">
        <v>2</v>
      </c>
      <c r="P259" s="47" t="s">
        <v>9</v>
      </c>
      <c r="Q259" s="47" t="s">
        <v>9</v>
      </c>
      <c r="R259" s="44" t="s">
        <v>102</v>
      </c>
      <c r="S259" s="44"/>
      <c r="T259" s="44"/>
      <c r="U259" s="44" t="s">
        <v>102</v>
      </c>
      <c r="V259" s="44" t="s">
        <v>102</v>
      </c>
      <c r="W259" s="44"/>
      <c r="X259" s="44"/>
      <c r="Y259" s="44"/>
      <c r="Z259" s="54"/>
      <c r="AA259" s="19" t="s">
        <v>102</v>
      </c>
      <c r="AB259" s="19" t="s">
        <v>102</v>
      </c>
      <c r="AC259" s="44"/>
      <c r="AD259" s="44"/>
      <c r="AE259" s="44"/>
      <c r="AF259" s="19" t="s">
        <v>102</v>
      </c>
      <c r="AG259" s="44"/>
      <c r="AH259" s="44"/>
      <c r="AI259" s="19" t="s">
        <v>102</v>
      </c>
      <c r="AJ259" s="44"/>
      <c r="AK259" s="44"/>
      <c r="AL259" s="44"/>
      <c r="AM259" s="44"/>
      <c r="AN259" s="44"/>
      <c r="AO259" s="55"/>
      <c r="AP259" s="44"/>
      <c r="AQ259" s="44"/>
      <c r="AR259" s="56"/>
      <c r="AS259" s="56"/>
      <c r="AT259" s="44"/>
      <c r="AU259" s="56"/>
      <c r="AV259" s="44"/>
      <c r="AW259" s="44"/>
      <c r="AX259" s="44"/>
      <c r="AY259" s="44"/>
      <c r="AZ259" s="44"/>
      <c r="BA259" s="44"/>
      <c r="BB259" s="56"/>
      <c r="BC259" s="44"/>
      <c r="BD259" s="21" t="s">
        <v>280</v>
      </c>
    </row>
    <row r="260" spans="1:56" ht="244.8" x14ac:dyDescent="0.3">
      <c r="A260" s="45"/>
      <c r="B260" s="46">
        <v>253</v>
      </c>
      <c r="C260" s="47" t="s">
        <v>1096</v>
      </c>
      <c r="D260" s="48" t="s">
        <v>1097</v>
      </c>
      <c r="E260" s="49" t="s">
        <v>1098</v>
      </c>
      <c r="F260" s="50" t="s">
        <v>1099</v>
      </c>
      <c r="G260" s="47" t="s">
        <v>528</v>
      </c>
      <c r="H260" s="48" t="s">
        <v>191</v>
      </c>
      <c r="I260" s="47" t="s">
        <v>192</v>
      </c>
      <c r="J260" s="25" t="s">
        <v>9</v>
      </c>
      <c r="K260" s="47" t="s">
        <v>42</v>
      </c>
      <c r="L260" s="47" t="s">
        <v>27</v>
      </c>
      <c r="M260" s="48" t="s">
        <v>57</v>
      </c>
      <c r="N260" s="48" t="s">
        <v>4</v>
      </c>
      <c r="O260" s="46">
        <v>3</v>
      </c>
      <c r="P260" s="47" t="s">
        <v>1100</v>
      </c>
      <c r="Q260" s="47" t="s">
        <v>191</v>
      </c>
      <c r="R260" s="44" t="s">
        <v>102</v>
      </c>
      <c r="S260" s="44"/>
      <c r="T260" s="44" t="s">
        <v>102</v>
      </c>
      <c r="U260" s="44" t="s">
        <v>102</v>
      </c>
      <c r="V260" s="44" t="s">
        <v>102</v>
      </c>
      <c r="W260" s="44"/>
      <c r="X260" s="44" t="s">
        <v>102</v>
      </c>
      <c r="Y260" s="44" t="s">
        <v>102</v>
      </c>
      <c r="Z260" s="54"/>
      <c r="AA260" s="19" t="s">
        <v>102</v>
      </c>
      <c r="AB260" s="19" t="s">
        <v>102</v>
      </c>
      <c r="AC260" s="44"/>
      <c r="AD260" s="19" t="s">
        <v>102</v>
      </c>
      <c r="AE260" s="19" t="s">
        <v>102</v>
      </c>
      <c r="AF260" s="44"/>
      <c r="AG260" s="44"/>
      <c r="AH260" s="44"/>
      <c r="AI260" s="19" t="s">
        <v>102</v>
      </c>
      <c r="AJ260" s="44"/>
      <c r="AK260" s="19" t="s">
        <v>102</v>
      </c>
      <c r="AL260" s="44"/>
      <c r="AM260" s="44"/>
      <c r="AN260" s="44"/>
      <c r="AO260" s="55"/>
      <c r="AP260" s="44"/>
      <c r="AQ260" s="44"/>
      <c r="AR260" s="56"/>
      <c r="AS260" s="56"/>
      <c r="AT260" s="44"/>
      <c r="AU260" s="56"/>
      <c r="AV260" s="44"/>
      <c r="AW260" s="44"/>
      <c r="AX260" s="44"/>
      <c r="AY260" s="44"/>
      <c r="AZ260" s="44"/>
      <c r="BA260" s="44"/>
      <c r="BB260" s="56"/>
      <c r="BC260" s="44"/>
      <c r="BD260" s="11" t="s">
        <v>1101</v>
      </c>
    </row>
    <row r="261" spans="1:56" ht="158.4" x14ac:dyDescent="0.3">
      <c r="A261" s="45"/>
      <c r="B261" s="46">
        <v>254</v>
      </c>
      <c r="C261" s="47" t="s">
        <v>1102</v>
      </c>
      <c r="D261" s="48" t="s">
        <v>1097</v>
      </c>
      <c r="E261" s="49" t="s">
        <v>1103</v>
      </c>
      <c r="F261" s="50" t="s">
        <v>1104</v>
      </c>
      <c r="G261" s="47" t="s">
        <v>574</v>
      </c>
      <c r="H261" s="48" t="s">
        <v>197</v>
      </c>
      <c r="I261" s="47" t="s">
        <v>198</v>
      </c>
      <c r="J261" s="25" t="s">
        <v>9</v>
      </c>
      <c r="K261" s="47" t="s">
        <v>837</v>
      </c>
      <c r="L261" s="47" t="s">
        <v>31</v>
      </c>
      <c r="M261" s="48" t="s">
        <v>7</v>
      </c>
      <c r="N261" s="48" t="s">
        <v>1</v>
      </c>
      <c r="O261" s="46">
        <v>1</v>
      </c>
      <c r="P261" s="22" t="s">
        <v>9</v>
      </c>
      <c r="Q261" s="22" t="s">
        <v>9</v>
      </c>
      <c r="R261" s="44" t="s">
        <v>102</v>
      </c>
      <c r="S261" s="44" t="s">
        <v>102</v>
      </c>
      <c r="T261" s="44"/>
      <c r="U261" s="44"/>
      <c r="V261" s="44" t="s">
        <v>102</v>
      </c>
      <c r="W261" s="44"/>
      <c r="X261" s="44"/>
      <c r="Y261" s="44"/>
      <c r="Z261" s="54"/>
      <c r="AA261" s="19" t="s">
        <v>102</v>
      </c>
      <c r="AB261" s="19" t="s">
        <v>102</v>
      </c>
      <c r="AC261" s="44"/>
      <c r="AD261" s="19" t="s">
        <v>102</v>
      </c>
      <c r="AE261" s="44"/>
      <c r="AF261" s="19" t="s">
        <v>102</v>
      </c>
      <c r="AG261" s="44"/>
      <c r="AH261" s="44"/>
      <c r="AI261" s="44"/>
      <c r="AJ261" s="44"/>
      <c r="AK261" s="44"/>
      <c r="AL261" s="19" t="s">
        <v>102</v>
      </c>
      <c r="AM261" s="44"/>
      <c r="AN261" s="44"/>
      <c r="AO261" s="55"/>
      <c r="AP261" s="44"/>
      <c r="AQ261" s="44"/>
      <c r="AR261" s="56"/>
      <c r="AS261" s="56"/>
      <c r="AT261" s="44"/>
      <c r="AU261" s="56"/>
      <c r="AV261" s="44"/>
      <c r="AW261" s="44"/>
      <c r="AX261" s="44"/>
      <c r="AY261" s="44"/>
      <c r="AZ261" s="44"/>
      <c r="BA261" s="44"/>
      <c r="BB261" s="56"/>
      <c r="BC261" s="44"/>
      <c r="BD261" s="143" t="s">
        <v>136</v>
      </c>
    </row>
    <row r="262" spans="1:56" ht="244.8" x14ac:dyDescent="0.3">
      <c r="A262" s="45"/>
      <c r="B262" s="46">
        <v>255</v>
      </c>
      <c r="C262" s="47" t="s">
        <v>1105</v>
      </c>
      <c r="D262" s="48" t="s">
        <v>136</v>
      </c>
      <c r="E262" s="49" t="s">
        <v>1106</v>
      </c>
      <c r="F262" s="50" t="s">
        <v>337</v>
      </c>
      <c r="G262" s="47" t="s">
        <v>574</v>
      </c>
      <c r="H262" s="48" t="s">
        <v>197</v>
      </c>
      <c r="I262" s="47" t="s">
        <v>198</v>
      </c>
      <c r="J262" s="25" t="s">
        <v>9</v>
      </c>
      <c r="K262" s="47" t="s">
        <v>837</v>
      </c>
      <c r="L262" s="47" t="s">
        <v>22</v>
      </c>
      <c r="M262" s="48" t="s">
        <v>51</v>
      </c>
      <c r="N262" s="48" t="s">
        <v>2</v>
      </c>
      <c r="O262" s="46">
        <v>2</v>
      </c>
      <c r="P262" s="22" t="s">
        <v>9</v>
      </c>
      <c r="Q262" s="22" t="s">
        <v>9</v>
      </c>
      <c r="R262" s="44" t="s">
        <v>102</v>
      </c>
      <c r="S262" s="44"/>
      <c r="T262" s="44"/>
      <c r="U262" s="44"/>
      <c r="V262" s="44" t="s">
        <v>102</v>
      </c>
      <c r="W262" s="44"/>
      <c r="X262" s="44" t="s">
        <v>102</v>
      </c>
      <c r="Y262" s="44" t="s">
        <v>102</v>
      </c>
      <c r="Z262" s="54"/>
      <c r="AA262" s="19" t="s">
        <v>102</v>
      </c>
      <c r="AB262" s="19" t="s">
        <v>102</v>
      </c>
      <c r="AD262" s="19" t="s">
        <v>102</v>
      </c>
      <c r="AE262" s="44"/>
      <c r="AF262" s="44"/>
      <c r="AG262" s="44"/>
      <c r="AH262" s="44"/>
      <c r="AI262" s="44"/>
      <c r="AJ262" s="44"/>
      <c r="AK262" s="44"/>
      <c r="AL262" s="44"/>
      <c r="AM262" s="44"/>
      <c r="AN262" s="44"/>
      <c r="AO262" s="55"/>
      <c r="AP262" s="44"/>
      <c r="AQ262" s="44"/>
      <c r="AR262" s="56"/>
      <c r="AS262" s="56"/>
      <c r="AT262" s="44"/>
      <c r="AU262" s="56"/>
      <c r="AV262" s="44"/>
      <c r="AW262" s="44"/>
      <c r="AX262" s="44"/>
      <c r="AY262" s="44"/>
      <c r="AZ262" s="44"/>
      <c r="BA262" s="44"/>
      <c r="BB262" s="56"/>
      <c r="BC262" s="44"/>
      <c r="BD262" s="11" t="s">
        <v>1107</v>
      </c>
    </row>
    <row r="263" spans="1:56" ht="244.8" x14ac:dyDescent="0.3">
      <c r="A263" s="45"/>
      <c r="B263" s="46">
        <v>256</v>
      </c>
      <c r="C263" s="47" t="s">
        <v>1108</v>
      </c>
      <c r="D263" s="48" t="s">
        <v>136</v>
      </c>
      <c r="E263" s="49" t="s">
        <v>1109</v>
      </c>
      <c r="F263" s="50" t="s">
        <v>337</v>
      </c>
      <c r="G263" s="47" t="s">
        <v>574</v>
      </c>
      <c r="H263" s="48" t="s">
        <v>197</v>
      </c>
      <c r="I263" s="47" t="s">
        <v>198</v>
      </c>
      <c r="J263" s="25" t="s">
        <v>9</v>
      </c>
      <c r="K263" s="47" t="s">
        <v>837</v>
      </c>
      <c r="L263" s="47" t="s">
        <v>31</v>
      </c>
      <c r="M263" s="48" t="s">
        <v>57</v>
      </c>
      <c r="N263" s="48" t="s">
        <v>4</v>
      </c>
      <c r="O263" s="46">
        <v>2</v>
      </c>
      <c r="P263" s="22" t="s">
        <v>9</v>
      </c>
      <c r="Q263" s="22" t="s">
        <v>9</v>
      </c>
      <c r="R263" s="44" t="s">
        <v>102</v>
      </c>
      <c r="S263" s="44" t="s">
        <v>102</v>
      </c>
      <c r="T263" s="44" t="s">
        <v>102</v>
      </c>
      <c r="U263" s="44"/>
      <c r="V263" s="44" t="s">
        <v>102</v>
      </c>
      <c r="W263" s="44"/>
      <c r="X263" s="44"/>
      <c r="Y263" s="44" t="s">
        <v>102</v>
      </c>
      <c r="Z263" s="54"/>
      <c r="AA263" s="19" t="s">
        <v>102</v>
      </c>
      <c r="AB263" s="19" t="s">
        <v>102</v>
      </c>
      <c r="AC263" s="44"/>
      <c r="AD263" s="44"/>
      <c r="AE263" s="44"/>
      <c r="AF263" s="44"/>
      <c r="AG263" s="44"/>
      <c r="AH263" s="44"/>
      <c r="AI263" s="19" t="s">
        <v>102</v>
      </c>
      <c r="AJ263" s="44"/>
      <c r="AK263" s="19" t="s">
        <v>102</v>
      </c>
      <c r="AL263" s="19" t="s">
        <v>102</v>
      </c>
      <c r="AM263" s="44"/>
      <c r="AN263" s="44"/>
      <c r="AO263" s="55"/>
      <c r="AP263" s="44"/>
      <c r="AQ263" s="44"/>
      <c r="AR263" s="56"/>
      <c r="AS263" s="56"/>
      <c r="AT263" s="44"/>
      <c r="AU263" s="56"/>
      <c r="AV263" s="44"/>
      <c r="AW263" s="44"/>
      <c r="AX263" s="44"/>
      <c r="AY263" s="44"/>
      <c r="AZ263" s="44"/>
      <c r="BA263" s="44"/>
      <c r="BB263" s="56"/>
      <c r="BC263" s="44"/>
      <c r="BD263" s="21" t="s">
        <v>1110</v>
      </c>
    </row>
    <row r="264" spans="1:56" ht="244.8" x14ac:dyDescent="0.3">
      <c r="A264" s="45"/>
      <c r="B264" s="46">
        <v>257</v>
      </c>
      <c r="C264" s="47" t="s">
        <v>1111</v>
      </c>
      <c r="D264" s="48" t="s">
        <v>136</v>
      </c>
      <c r="E264" s="49" t="s">
        <v>1112</v>
      </c>
      <c r="F264" s="50" t="s">
        <v>1113</v>
      </c>
      <c r="G264" s="47" t="s">
        <v>574</v>
      </c>
      <c r="H264" s="48" t="s">
        <v>101</v>
      </c>
      <c r="I264" s="47" t="s">
        <v>195</v>
      </c>
      <c r="J264" s="25" t="s">
        <v>9</v>
      </c>
      <c r="K264" s="47" t="s">
        <v>26</v>
      </c>
      <c r="L264" s="47" t="s">
        <v>13</v>
      </c>
      <c r="M264" s="48" t="s">
        <v>57</v>
      </c>
      <c r="N264" s="48" t="s">
        <v>4</v>
      </c>
      <c r="O264" s="46">
        <v>3</v>
      </c>
      <c r="P264" s="22" t="s">
        <v>9</v>
      </c>
      <c r="Q264" s="22" t="s">
        <v>9</v>
      </c>
      <c r="R264" s="44" t="s">
        <v>102</v>
      </c>
      <c r="S264" s="44" t="s">
        <v>102</v>
      </c>
      <c r="T264" s="44"/>
      <c r="U264" s="44" t="s">
        <v>102</v>
      </c>
      <c r="V264" s="44" t="s">
        <v>102</v>
      </c>
      <c r="W264" s="44"/>
      <c r="X264" s="44"/>
      <c r="Y264" s="44" t="s">
        <v>102</v>
      </c>
      <c r="Z264" s="54"/>
      <c r="AA264" s="19" t="s">
        <v>102</v>
      </c>
      <c r="AB264" s="19" t="s">
        <v>102</v>
      </c>
      <c r="AC264" s="44"/>
      <c r="AD264" s="19" t="s">
        <v>102</v>
      </c>
      <c r="AE264" s="44"/>
      <c r="AF264" s="44"/>
      <c r="AG264" s="44"/>
      <c r="AH264" s="44"/>
      <c r="AI264" s="19" t="s">
        <v>102</v>
      </c>
      <c r="AJ264" s="44"/>
      <c r="AK264" s="19" t="s">
        <v>102</v>
      </c>
      <c r="AL264" s="44"/>
      <c r="AM264" s="44"/>
      <c r="AN264" s="44"/>
      <c r="AO264" s="55"/>
      <c r="AP264" s="44"/>
      <c r="AQ264" s="44"/>
      <c r="AR264" s="56"/>
      <c r="AS264" s="56"/>
      <c r="AT264" s="44"/>
      <c r="AU264" s="56"/>
      <c r="AV264" s="44"/>
      <c r="AW264" s="44"/>
      <c r="AX264" s="44"/>
      <c r="AY264" s="44"/>
      <c r="AZ264" s="44"/>
      <c r="BA264" s="44"/>
      <c r="BB264" s="56"/>
      <c r="BC264" s="44"/>
      <c r="BD264" s="21" t="s">
        <v>1114</v>
      </c>
    </row>
    <row r="265" spans="1:56" ht="302.39999999999998" x14ac:dyDescent="0.3">
      <c r="A265" s="45"/>
      <c r="B265" s="46">
        <v>258</v>
      </c>
      <c r="C265" s="47" t="s">
        <v>1115</v>
      </c>
      <c r="D265" s="48" t="s">
        <v>136</v>
      </c>
      <c r="E265" s="27" t="s">
        <v>1116</v>
      </c>
      <c r="F265" s="50" t="s">
        <v>109</v>
      </c>
      <c r="G265" s="47" t="s">
        <v>109</v>
      </c>
      <c r="H265" s="48" t="s">
        <v>191</v>
      </c>
      <c r="I265" s="47" t="s">
        <v>306</v>
      </c>
      <c r="J265" s="25" t="s">
        <v>9</v>
      </c>
      <c r="K265" s="47" t="s">
        <v>60</v>
      </c>
      <c r="L265" s="47" t="s">
        <v>31</v>
      </c>
      <c r="M265" s="48" t="s">
        <v>23</v>
      </c>
      <c r="N265" s="48" t="s">
        <v>1</v>
      </c>
      <c r="O265" s="46">
        <v>2</v>
      </c>
      <c r="P265" s="47" t="s">
        <v>1117</v>
      </c>
      <c r="Q265" s="47" t="s">
        <v>101</v>
      </c>
      <c r="R265" s="44" t="s">
        <v>102</v>
      </c>
      <c r="S265" s="44" t="s">
        <v>102</v>
      </c>
      <c r="T265" s="44" t="s">
        <v>102</v>
      </c>
      <c r="U265" s="44"/>
      <c r="V265" s="44" t="s">
        <v>102</v>
      </c>
      <c r="W265" s="44" t="s">
        <v>102</v>
      </c>
      <c r="X265" s="44"/>
      <c r="Y265" s="44" t="s">
        <v>102</v>
      </c>
      <c r="Z265" s="54"/>
      <c r="AA265" s="19" t="s">
        <v>102</v>
      </c>
      <c r="AB265" s="44"/>
      <c r="AC265" s="19" t="s">
        <v>102</v>
      </c>
      <c r="AD265" s="19" t="s">
        <v>102</v>
      </c>
      <c r="AE265" s="19" t="s">
        <v>102</v>
      </c>
      <c r="AF265" s="44"/>
      <c r="AG265" s="44"/>
      <c r="AH265" s="44"/>
      <c r="AI265" s="44"/>
      <c r="AJ265" s="44"/>
      <c r="AK265" s="44"/>
      <c r="AL265" s="44"/>
      <c r="AM265" s="19" t="s">
        <v>102</v>
      </c>
      <c r="AN265" s="44"/>
      <c r="AO265" s="55"/>
      <c r="AP265" s="44"/>
      <c r="AQ265" s="44"/>
      <c r="AR265" s="56"/>
      <c r="AS265" s="56"/>
      <c r="AT265" s="44"/>
      <c r="AU265" s="56"/>
      <c r="AV265" s="44"/>
      <c r="AW265" s="44"/>
      <c r="AX265" s="44"/>
      <c r="AY265" s="44"/>
      <c r="AZ265" s="44"/>
      <c r="BA265" s="44"/>
      <c r="BB265" s="56"/>
      <c r="BC265" s="44"/>
      <c r="BD265" s="21" t="s">
        <v>1118</v>
      </c>
    </row>
    <row r="266" spans="1:56" ht="273.60000000000002" x14ac:dyDescent="0.3">
      <c r="A266" s="45"/>
      <c r="B266" s="46">
        <v>259</v>
      </c>
      <c r="C266" s="47" t="s">
        <v>1119</v>
      </c>
      <c r="D266" s="48" t="s">
        <v>136</v>
      </c>
      <c r="E266" s="49" t="s">
        <v>1120</v>
      </c>
      <c r="F266" s="50" t="s">
        <v>206</v>
      </c>
      <c r="G266" s="47" t="s">
        <v>574</v>
      </c>
      <c r="H266" s="48" t="s">
        <v>101</v>
      </c>
      <c r="I266" s="47" t="s">
        <v>195</v>
      </c>
      <c r="J266" s="25" t="s">
        <v>9</v>
      </c>
      <c r="K266" s="47" t="s">
        <v>11</v>
      </c>
      <c r="L266" s="47" t="s">
        <v>29</v>
      </c>
      <c r="M266" s="48" t="s">
        <v>56</v>
      </c>
      <c r="N266" s="48" t="s">
        <v>4</v>
      </c>
      <c r="O266" s="46">
        <v>2</v>
      </c>
      <c r="P266" s="22" t="s">
        <v>9</v>
      </c>
      <c r="Q266" s="22" t="s">
        <v>9</v>
      </c>
      <c r="R266" s="44" t="s">
        <v>102</v>
      </c>
      <c r="S266" s="44" t="s">
        <v>102</v>
      </c>
      <c r="T266" s="44" t="s">
        <v>102</v>
      </c>
      <c r="U266" s="44" t="s">
        <v>102</v>
      </c>
      <c r="V266" s="44" t="s">
        <v>102</v>
      </c>
      <c r="W266" s="44"/>
      <c r="X266" s="44" t="s">
        <v>102</v>
      </c>
      <c r="Y266" s="44" t="s">
        <v>102</v>
      </c>
      <c r="Z266" s="54"/>
      <c r="AA266" s="19" t="s">
        <v>102</v>
      </c>
      <c r="AB266" s="44"/>
      <c r="AC266" s="19" t="s">
        <v>102</v>
      </c>
      <c r="AD266" s="19" t="s">
        <v>102</v>
      </c>
      <c r="AE266" s="19" t="s">
        <v>102</v>
      </c>
      <c r="AF266" s="44"/>
      <c r="AG266" s="44"/>
      <c r="AH266" s="44"/>
      <c r="AI266" s="44"/>
      <c r="AJ266" s="19" t="s">
        <v>102</v>
      </c>
      <c r="AK266" s="44"/>
      <c r="AL266" s="44"/>
      <c r="AM266" s="19" t="s">
        <v>102</v>
      </c>
      <c r="AN266" s="44"/>
      <c r="AO266" s="55"/>
      <c r="AP266" s="44"/>
      <c r="AQ266" s="44"/>
      <c r="AR266" s="56"/>
      <c r="AS266" s="56"/>
      <c r="AT266" s="44"/>
      <c r="AU266" s="56"/>
      <c r="AV266" s="44"/>
      <c r="AW266" s="44"/>
      <c r="AX266" s="44"/>
      <c r="AY266" s="44"/>
      <c r="AZ266" s="44"/>
      <c r="BA266" s="44"/>
      <c r="BB266" s="56"/>
      <c r="BC266" s="44"/>
      <c r="BD266" s="11" t="s">
        <v>1121</v>
      </c>
    </row>
    <row r="267" spans="1:56" ht="273.60000000000002" x14ac:dyDescent="0.3">
      <c r="A267" s="45"/>
      <c r="B267" s="46">
        <v>260</v>
      </c>
      <c r="C267" s="47" t="s">
        <v>1122</v>
      </c>
      <c r="D267" s="48" t="s">
        <v>136</v>
      </c>
      <c r="E267" s="27" t="s">
        <v>1123</v>
      </c>
      <c r="F267" s="50" t="s">
        <v>398</v>
      </c>
      <c r="G267" s="47" t="s">
        <v>574</v>
      </c>
      <c r="H267" s="48" t="s">
        <v>191</v>
      </c>
      <c r="I267" s="47" t="s">
        <v>195</v>
      </c>
      <c r="J267" s="25" t="s">
        <v>9</v>
      </c>
      <c r="K267" s="47" t="s">
        <v>47</v>
      </c>
      <c r="L267" s="47" t="s">
        <v>22</v>
      </c>
      <c r="M267" s="48" t="s">
        <v>23</v>
      </c>
      <c r="N267" s="48" t="s">
        <v>1</v>
      </c>
      <c r="O267" s="46">
        <v>3</v>
      </c>
      <c r="P267" s="22" t="s">
        <v>9</v>
      </c>
      <c r="Q267" s="22" t="s">
        <v>9</v>
      </c>
      <c r="R267" s="44" t="s">
        <v>102</v>
      </c>
      <c r="S267" s="44" t="s">
        <v>102</v>
      </c>
      <c r="T267" s="44" t="s">
        <v>102</v>
      </c>
      <c r="U267" s="44"/>
      <c r="V267" s="44" t="s">
        <v>102</v>
      </c>
      <c r="W267" s="44" t="s">
        <v>102</v>
      </c>
      <c r="X267" s="44" t="s">
        <v>102</v>
      </c>
      <c r="Y267" s="44"/>
      <c r="Z267" s="54"/>
      <c r="AA267" s="19" t="s">
        <v>102</v>
      </c>
      <c r="AB267" s="19" t="s">
        <v>102</v>
      </c>
      <c r="AC267" s="44"/>
      <c r="AD267" s="19" t="s">
        <v>102</v>
      </c>
      <c r="AE267" s="44"/>
      <c r="AF267" s="44"/>
      <c r="AG267" s="44"/>
      <c r="AH267" s="44"/>
      <c r="AI267" s="44"/>
      <c r="AJ267" s="44"/>
      <c r="AK267" s="44"/>
      <c r="AL267" s="44"/>
      <c r="AM267" s="44"/>
      <c r="AN267" s="44"/>
      <c r="AO267" s="55"/>
      <c r="AP267" s="44"/>
      <c r="AQ267" s="44"/>
      <c r="AR267" s="56"/>
      <c r="AS267" s="56"/>
      <c r="AT267" s="44"/>
      <c r="AU267" s="56"/>
      <c r="AV267" s="44"/>
      <c r="AW267" s="44"/>
      <c r="AX267" s="44"/>
      <c r="AY267" s="44"/>
      <c r="AZ267" s="44"/>
      <c r="BA267" s="44"/>
      <c r="BB267" s="56"/>
      <c r="BC267" s="44"/>
      <c r="BD267" s="11" t="s">
        <v>1124</v>
      </c>
    </row>
    <row r="268" spans="1:56" ht="273.60000000000002" x14ac:dyDescent="0.3">
      <c r="A268" s="45"/>
      <c r="B268" s="46">
        <v>261</v>
      </c>
      <c r="C268" s="22" t="s">
        <v>1178</v>
      </c>
      <c r="D268" s="48" t="s">
        <v>282</v>
      </c>
      <c r="E268" s="49" t="s">
        <v>1125</v>
      </c>
      <c r="F268" s="18" t="s">
        <v>398</v>
      </c>
      <c r="G268" s="47" t="s">
        <v>574</v>
      </c>
      <c r="H268" s="48" t="s">
        <v>197</v>
      </c>
      <c r="I268" s="47" t="s">
        <v>198</v>
      </c>
      <c r="J268" s="25" t="s">
        <v>9</v>
      </c>
      <c r="K268" s="47" t="s">
        <v>47</v>
      </c>
      <c r="L268" s="47" t="s">
        <v>22</v>
      </c>
      <c r="M268" s="24" t="s">
        <v>12</v>
      </c>
      <c r="N268" s="48" t="s">
        <v>1</v>
      </c>
      <c r="O268" s="46">
        <v>3</v>
      </c>
      <c r="P268" s="47" t="s">
        <v>1136</v>
      </c>
      <c r="Q268" s="22" t="s">
        <v>9</v>
      </c>
      <c r="R268" s="44" t="s">
        <v>102</v>
      </c>
      <c r="S268" s="44" t="s">
        <v>102</v>
      </c>
      <c r="T268" s="44" t="s">
        <v>102</v>
      </c>
      <c r="U268" s="44"/>
      <c r="V268" s="44" t="s">
        <v>102</v>
      </c>
      <c r="W268" s="44"/>
      <c r="X268" s="44"/>
      <c r="Y268" s="44"/>
      <c r="Z268" s="54"/>
      <c r="AA268" s="44"/>
      <c r="AB268" s="19" t="s">
        <v>102</v>
      </c>
      <c r="AC268" s="19" t="s">
        <v>102</v>
      </c>
      <c r="AD268" s="19" t="s">
        <v>102</v>
      </c>
      <c r="AE268" s="44"/>
      <c r="AF268" s="44"/>
      <c r="AG268" s="44"/>
      <c r="AH268" s="44"/>
      <c r="AI268" s="44"/>
      <c r="AJ268" s="44"/>
      <c r="AK268" s="19" t="s">
        <v>102</v>
      </c>
      <c r="AL268" s="44"/>
      <c r="AM268" s="44"/>
      <c r="AN268" s="44"/>
      <c r="AO268" s="55"/>
      <c r="AP268" s="44"/>
      <c r="AQ268" s="44"/>
      <c r="AR268" s="56"/>
      <c r="AS268" s="56"/>
      <c r="AT268" s="44"/>
      <c r="AU268" s="56"/>
      <c r="AV268" s="44"/>
      <c r="AW268" s="44"/>
      <c r="AX268" s="44"/>
      <c r="AY268" s="44"/>
      <c r="AZ268" s="44"/>
      <c r="BA268" s="44"/>
      <c r="BB268" s="56"/>
      <c r="BC268" s="44"/>
      <c r="BD268" s="21" t="s">
        <v>1143</v>
      </c>
    </row>
    <row r="269" spans="1:56" ht="244.8" x14ac:dyDescent="0.3">
      <c r="A269" s="45"/>
      <c r="B269" s="46">
        <v>262</v>
      </c>
      <c r="C269" s="22" t="s">
        <v>1179</v>
      </c>
      <c r="D269" s="48" t="s">
        <v>282</v>
      </c>
      <c r="E269" s="27" t="s">
        <v>1126</v>
      </c>
      <c r="F269" s="18" t="s">
        <v>544</v>
      </c>
      <c r="G269" s="47" t="s">
        <v>528</v>
      </c>
      <c r="H269" s="48" t="s">
        <v>197</v>
      </c>
      <c r="I269" s="47" t="s">
        <v>198</v>
      </c>
      <c r="J269" s="25" t="s">
        <v>9</v>
      </c>
      <c r="K269" s="47" t="s">
        <v>47</v>
      </c>
      <c r="L269" s="47" t="s">
        <v>22</v>
      </c>
      <c r="M269" s="48" t="s">
        <v>1127</v>
      </c>
      <c r="N269" s="48" t="s">
        <v>2</v>
      </c>
      <c r="O269" s="46">
        <v>3</v>
      </c>
      <c r="P269" s="47" t="s">
        <v>1137</v>
      </c>
      <c r="Q269" s="22" t="s">
        <v>9</v>
      </c>
      <c r="R269" s="44" t="s">
        <v>102</v>
      </c>
      <c r="S269" s="44" t="s">
        <v>102</v>
      </c>
      <c r="T269" s="44" t="s">
        <v>102</v>
      </c>
      <c r="U269" s="44"/>
      <c r="V269" s="44"/>
      <c r="W269" s="44"/>
      <c r="X269" s="44"/>
      <c r="Y269" s="44"/>
      <c r="Z269" s="54"/>
      <c r="AA269" s="19" t="s">
        <v>102</v>
      </c>
      <c r="AB269" s="44"/>
      <c r="AC269" s="44"/>
      <c r="AD269" s="19" t="s">
        <v>102</v>
      </c>
      <c r="AE269" s="19" t="s">
        <v>102</v>
      </c>
      <c r="AF269" s="44"/>
      <c r="AG269" s="44"/>
      <c r="AH269" s="44"/>
      <c r="AI269" s="44"/>
      <c r="AJ269" s="44"/>
      <c r="AK269" s="19" t="s">
        <v>102</v>
      </c>
      <c r="AL269" s="44"/>
      <c r="AM269" s="19" t="s">
        <v>102</v>
      </c>
      <c r="AN269" s="44"/>
      <c r="AO269" s="55"/>
      <c r="AP269" s="44"/>
      <c r="AQ269" s="44"/>
      <c r="AR269" s="56"/>
      <c r="AS269" s="56"/>
      <c r="AT269" s="44"/>
      <c r="AU269" s="56"/>
      <c r="AV269" s="44"/>
      <c r="AW269" s="44"/>
      <c r="AX269" s="44"/>
      <c r="AY269" s="44"/>
      <c r="AZ269" s="44"/>
      <c r="BA269" s="44"/>
      <c r="BB269" s="56"/>
      <c r="BC269" s="44"/>
      <c r="BD269" s="21" t="s">
        <v>1144</v>
      </c>
    </row>
    <row r="270" spans="1:56" ht="345.6" x14ac:dyDescent="0.3">
      <c r="A270" s="45"/>
      <c r="B270" s="46">
        <v>263</v>
      </c>
      <c r="C270" s="22" t="s">
        <v>1180</v>
      </c>
      <c r="D270" s="48" t="s">
        <v>282</v>
      </c>
      <c r="E270" s="49" t="s">
        <v>1128</v>
      </c>
      <c r="F270" s="18" t="s">
        <v>544</v>
      </c>
      <c r="G270" s="47" t="s">
        <v>574</v>
      </c>
      <c r="H270" s="48" t="s">
        <v>191</v>
      </c>
      <c r="I270" s="47" t="s">
        <v>198</v>
      </c>
      <c r="J270" s="25" t="s">
        <v>9</v>
      </c>
      <c r="K270" s="47" t="s">
        <v>47</v>
      </c>
      <c r="L270" s="47" t="s">
        <v>22</v>
      </c>
      <c r="M270" s="48" t="s">
        <v>40</v>
      </c>
      <c r="N270" s="48" t="s">
        <v>2</v>
      </c>
      <c r="O270" s="46">
        <v>2</v>
      </c>
      <c r="P270" s="47" t="s">
        <v>1138</v>
      </c>
      <c r="Q270" s="22" t="s">
        <v>9</v>
      </c>
      <c r="R270" s="44" t="s">
        <v>102</v>
      </c>
      <c r="S270" s="44"/>
      <c r="T270" s="44" t="s">
        <v>102</v>
      </c>
      <c r="U270" s="44"/>
      <c r="V270" s="44" t="s">
        <v>102</v>
      </c>
      <c r="W270" s="44" t="s">
        <v>102</v>
      </c>
      <c r="X270" s="44"/>
      <c r="Y270" s="44"/>
      <c r="Z270" s="54"/>
      <c r="AA270" s="19" t="s">
        <v>102</v>
      </c>
      <c r="AB270" s="44"/>
      <c r="AC270" s="44"/>
      <c r="AD270" s="19" t="s">
        <v>102</v>
      </c>
      <c r="AE270" s="44"/>
      <c r="AF270" s="19" t="s">
        <v>102</v>
      </c>
      <c r="AG270" s="44"/>
      <c r="AH270" s="44"/>
      <c r="AI270" s="44"/>
      <c r="AJ270" s="44"/>
      <c r="AK270" s="44"/>
      <c r="AL270" s="44"/>
      <c r="AM270" s="44"/>
      <c r="AN270" s="44"/>
      <c r="AO270" s="55"/>
      <c r="AP270" s="44"/>
      <c r="AQ270" s="44"/>
      <c r="AR270" s="56"/>
      <c r="AS270" s="56"/>
      <c r="AT270" s="44"/>
      <c r="AU270" s="56"/>
      <c r="AV270" s="44"/>
      <c r="AW270" s="44"/>
      <c r="AX270" s="44"/>
      <c r="AY270" s="44"/>
      <c r="AZ270" s="44"/>
      <c r="BA270" s="44"/>
      <c r="BB270" s="56"/>
      <c r="BC270" s="44"/>
      <c r="BD270" s="11" t="s">
        <v>1145</v>
      </c>
    </row>
    <row r="271" spans="1:56" ht="259.2" x14ac:dyDescent="0.3">
      <c r="A271" s="45"/>
      <c r="B271" s="46">
        <v>264</v>
      </c>
      <c r="C271" s="22" t="s">
        <v>1181</v>
      </c>
      <c r="D271" s="48" t="s">
        <v>282</v>
      </c>
      <c r="E271" s="49" t="s">
        <v>1129</v>
      </c>
      <c r="F271" s="18" t="s">
        <v>337</v>
      </c>
      <c r="G271" s="47" t="s">
        <v>574</v>
      </c>
      <c r="H271" s="48" t="s">
        <v>197</v>
      </c>
      <c r="I271" s="47" t="s">
        <v>198</v>
      </c>
      <c r="J271" s="25" t="s">
        <v>9</v>
      </c>
      <c r="K271" s="47" t="s">
        <v>825</v>
      </c>
      <c r="L271" s="47" t="s">
        <v>31</v>
      </c>
      <c r="M271" s="48" t="s">
        <v>57</v>
      </c>
      <c r="N271" s="48" t="s">
        <v>4</v>
      </c>
      <c r="O271" s="46">
        <v>2</v>
      </c>
      <c r="P271" s="47" t="s">
        <v>9</v>
      </c>
      <c r="Q271" s="22" t="s">
        <v>9</v>
      </c>
      <c r="R271" s="44" t="s">
        <v>102</v>
      </c>
      <c r="S271" s="44"/>
      <c r="T271" s="44" t="s">
        <v>102</v>
      </c>
      <c r="U271" s="44"/>
      <c r="V271" s="44" t="s">
        <v>102</v>
      </c>
      <c r="W271" s="44" t="s">
        <v>102</v>
      </c>
      <c r="X271" s="44"/>
      <c r="Y271" s="44" t="s">
        <v>102</v>
      </c>
      <c r="Z271" s="54"/>
      <c r="AA271" s="19" t="s">
        <v>102</v>
      </c>
      <c r="AB271" s="19" t="s">
        <v>102</v>
      </c>
      <c r="AC271" s="44"/>
      <c r="AD271" s="44"/>
      <c r="AE271" s="44"/>
      <c r="AF271" s="44"/>
      <c r="AG271" s="44"/>
      <c r="AH271" s="44"/>
      <c r="AI271" s="19" t="s">
        <v>102</v>
      </c>
      <c r="AJ271" s="44"/>
      <c r="AK271" s="44"/>
      <c r="AL271" s="44"/>
      <c r="AM271" s="44"/>
      <c r="AN271" s="44"/>
      <c r="AO271" s="55"/>
      <c r="AP271" s="44"/>
      <c r="AQ271" s="44"/>
      <c r="AR271" s="56"/>
      <c r="AS271" s="56"/>
      <c r="AT271" s="44"/>
      <c r="AU271" s="56"/>
      <c r="AV271" s="44"/>
      <c r="AW271" s="44"/>
      <c r="AX271" s="44"/>
      <c r="AY271" s="44"/>
      <c r="AZ271" s="44"/>
      <c r="BA271" s="44"/>
      <c r="BB271" s="56"/>
      <c r="BC271" s="44"/>
      <c r="BD271" s="21" t="s">
        <v>1146</v>
      </c>
    </row>
    <row r="272" spans="1:56" ht="345.6" x14ac:dyDescent="0.3">
      <c r="A272" s="45"/>
      <c r="B272" s="46">
        <v>265</v>
      </c>
      <c r="C272" s="22" t="s">
        <v>1182</v>
      </c>
      <c r="D272" s="48" t="s">
        <v>1130</v>
      </c>
      <c r="E272" s="49" t="s">
        <v>1131</v>
      </c>
      <c r="F272" s="18" t="s">
        <v>398</v>
      </c>
      <c r="G272" s="47" t="s">
        <v>574</v>
      </c>
      <c r="H272" s="48" t="s">
        <v>191</v>
      </c>
      <c r="I272" s="47" t="s">
        <v>195</v>
      </c>
      <c r="J272" s="25" t="s">
        <v>9</v>
      </c>
      <c r="K272" s="47" t="s">
        <v>47</v>
      </c>
      <c r="L272" s="47" t="s">
        <v>22</v>
      </c>
      <c r="M272" s="48" t="s">
        <v>45</v>
      </c>
      <c r="N272" s="48" t="s">
        <v>2</v>
      </c>
      <c r="O272" s="46">
        <v>3</v>
      </c>
      <c r="P272" s="47" t="s">
        <v>1139</v>
      </c>
      <c r="Q272" s="22" t="s">
        <v>9</v>
      </c>
      <c r="R272" s="44" t="s">
        <v>102</v>
      </c>
      <c r="S272" s="44" t="s">
        <v>102</v>
      </c>
      <c r="T272" s="44" t="s">
        <v>102</v>
      </c>
      <c r="U272" s="44"/>
      <c r="V272" s="44" t="s">
        <v>102</v>
      </c>
      <c r="W272" s="44"/>
      <c r="X272" s="44"/>
      <c r="Y272" s="44"/>
      <c r="Z272" s="54"/>
      <c r="AA272" s="19" t="s">
        <v>102</v>
      </c>
      <c r="AB272" s="44"/>
      <c r="AC272" s="44"/>
      <c r="AD272" s="19" t="s">
        <v>102</v>
      </c>
      <c r="AE272" s="19" t="s">
        <v>102</v>
      </c>
      <c r="AF272" s="19" t="s">
        <v>102</v>
      </c>
      <c r="AG272" s="44"/>
      <c r="AH272" s="44"/>
      <c r="AI272" s="44"/>
      <c r="AJ272" s="44"/>
      <c r="AK272" s="19" t="s">
        <v>102</v>
      </c>
      <c r="AL272" s="44"/>
      <c r="AM272" s="44"/>
      <c r="AN272" s="44"/>
      <c r="AO272" s="55"/>
      <c r="AP272" s="44"/>
      <c r="AQ272" s="44"/>
      <c r="AR272" s="56"/>
      <c r="AS272" s="56"/>
      <c r="AT272" s="44"/>
      <c r="AU272" s="56"/>
      <c r="AV272" s="44"/>
      <c r="AW272" s="44"/>
      <c r="AX272" s="44"/>
      <c r="AY272" s="44"/>
      <c r="AZ272" s="44"/>
      <c r="BA272" s="44"/>
      <c r="BB272" s="56"/>
      <c r="BC272" s="44"/>
      <c r="BD272" s="11" t="s">
        <v>1147</v>
      </c>
    </row>
    <row r="273" spans="1:56" ht="273.60000000000002" x14ac:dyDescent="0.3">
      <c r="A273" s="45"/>
      <c r="B273" s="46">
        <v>266</v>
      </c>
      <c r="C273" s="22" t="s">
        <v>1183</v>
      </c>
      <c r="D273" s="48" t="s">
        <v>282</v>
      </c>
      <c r="E273" s="49" t="s">
        <v>1132</v>
      </c>
      <c r="F273" s="50" t="s">
        <v>413</v>
      </c>
      <c r="G273" s="47" t="s">
        <v>574</v>
      </c>
      <c r="H273" s="48" t="s">
        <v>191</v>
      </c>
      <c r="I273" s="47" t="s">
        <v>195</v>
      </c>
      <c r="J273" s="25" t="s">
        <v>9</v>
      </c>
      <c r="K273" s="47" t="s">
        <v>54</v>
      </c>
      <c r="L273" s="47" t="s">
        <v>29</v>
      </c>
      <c r="M273" s="48" t="s">
        <v>1133</v>
      </c>
      <c r="N273" s="48" t="s">
        <v>2</v>
      </c>
      <c r="O273" s="46">
        <v>3</v>
      </c>
      <c r="P273" s="47" t="s">
        <v>1140</v>
      </c>
      <c r="Q273" s="22" t="s">
        <v>9</v>
      </c>
      <c r="R273" s="44" t="s">
        <v>102</v>
      </c>
      <c r="S273" s="44" t="s">
        <v>102</v>
      </c>
      <c r="T273" s="44" t="s">
        <v>102</v>
      </c>
      <c r="U273" s="44"/>
      <c r="V273" s="44" t="s">
        <v>102</v>
      </c>
      <c r="W273" s="44"/>
      <c r="X273" s="44"/>
      <c r="Y273" s="44"/>
      <c r="Z273" s="54"/>
      <c r="AA273" s="44"/>
      <c r="AB273" s="44"/>
      <c r="AC273" s="19" t="s">
        <v>102</v>
      </c>
      <c r="AD273" s="19" t="s">
        <v>102</v>
      </c>
      <c r="AE273" s="19" t="s">
        <v>102</v>
      </c>
      <c r="AF273" s="44"/>
      <c r="AG273" s="44"/>
      <c r="AH273" s="44"/>
      <c r="AI273" s="44"/>
      <c r="AJ273" s="44"/>
      <c r="AK273" s="19" t="s">
        <v>102</v>
      </c>
      <c r="AL273" s="44"/>
      <c r="AM273" s="44"/>
      <c r="AN273" s="44"/>
      <c r="AO273" s="55"/>
      <c r="AP273" s="44"/>
      <c r="AQ273" s="44"/>
      <c r="AR273" s="56"/>
      <c r="AS273" s="56"/>
      <c r="AT273" s="125">
        <v>0.375</v>
      </c>
      <c r="AU273" s="56"/>
      <c r="AV273" s="44"/>
      <c r="AW273" s="44"/>
      <c r="AX273" s="44"/>
      <c r="AY273" s="44"/>
      <c r="AZ273" s="44"/>
      <c r="BA273" s="44"/>
      <c r="BB273" s="56"/>
      <c r="BC273" s="44"/>
      <c r="BD273" s="21" t="s">
        <v>1148</v>
      </c>
    </row>
    <row r="274" spans="1:56" ht="158.4" x14ac:dyDescent="0.3">
      <c r="A274" s="45"/>
      <c r="B274" s="46">
        <v>267</v>
      </c>
      <c r="C274" s="22" t="s">
        <v>1184</v>
      </c>
      <c r="D274" s="48" t="s">
        <v>282</v>
      </c>
      <c r="E274" s="49" t="s">
        <v>1134</v>
      </c>
      <c r="F274" s="210" t="s">
        <v>337</v>
      </c>
      <c r="G274" s="47" t="s">
        <v>574</v>
      </c>
      <c r="H274" s="48" t="s">
        <v>101</v>
      </c>
      <c r="I274" s="47" t="s">
        <v>105</v>
      </c>
      <c r="J274" s="25" t="s">
        <v>9</v>
      </c>
      <c r="K274" s="47" t="s">
        <v>837</v>
      </c>
      <c r="L274" s="47" t="s">
        <v>31</v>
      </c>
      <c r="M274" s="48" t="s">
        <v>57</v>
      </c>
      <c r="N274" s="48" t="s">
        <v>4</v>
      </c>
      <c r="O274" s="46">
        <v>2</v>
      </c>
      <c r="P274" s="47" t="s">
        <v>1141</v>
      </c>
      <c r="Q274" s="22" t="s">
        <v>9</v>
      </c>
      <c r="R274" s="44" t="s">
        <v>102</v>
      </c>
      <c r="S274" s="44" t="s">
        <v>102</v>
      </c>
      <c r="T274" s="44"/>
      <c r="U274" s="44"/>
      <c r="V274" s="44"/>
      <c r="W274" s="44"/>
      <c r="X274" s="44" t="s">
        <v>102</v>
      </c>
      <c r="Y274" s="44"/>
      <c r="Z274" s="54"/>
      <c r="AA274" s="19" t="s">
        <v>102</v>
      </c>
      <c r="AB274" s="19" t="s">
        <v>102</v>
      </c>
      <c r="AC274" s="19" t="s">
        <v>102</v>
      </c>
      <c r="AD274" s="44"/>
      <c r="AE274" s="44"/>
      <c r="AF274" s="44"/>
      <c r="AG274" s="44"/>
      <c r="AH274" s="44"/>
      <c r="AI274" s="44"/>
      <c r="AJ274" s="44"/>
      <c r="AK274" s="44"/>
      <c r="AL274" s="44"/>
      <c r="AM274" s="19" t="s">
        <v>102</v>
      </c>
      <c r="AN274" s="44"/>
      <c r="AO274" s="55"/>
      <c r="AP274" s="44"/>
      <c r="AQ274" s="44"/>
      <c r="AR274" s="56"/>
      <c r="AS274" s="56"/>
      <c r="AT274" s="44"/>
      <c r="AU274" s="56"/>
      <c r="AV274" s="44"/>
      <c r="AW274" s="44"/>
      <c r="AX274" s="44"/>
      <c r="AY274" s="44"/>
      <c r="AZ274" s="44"/>
      <c r="BA274" s="44"/>
      <c r="BB274" s="56"/>
      <c r="BC274" s="44"/>
      <c r="BD274" s="21" t="s">
        <v>1149</v>
      </c>
    </row>
    <row r="275" spans="1:56" ht="201.6" x14ac:dyDescent="0.3">
      <c r="A275" s="45"/>
      <c r="B275" s="46">
        <v>268</v>
      </c>
      <c r="C275" s="22" t="s">
        <v>1185</v>
      </c>
      <c r="D275" s="48" t="s">
        <v>282</v>
      </c>
      <c r="E275" s="49" t="s">
        <v>1135</v>
      </c>
      <c r="F275" s="50" t="s">
        <v>337</v>
      </c>
      <c r="G275" s="47" t="s">
        <v>574</v>
      </c>
      <c r="H275" s="48" t="s">
        <v>101</v>
      </c>
      <c r="I275" s="47" t="s">
        <v>213</v>
      </c>
      <c r="J275" s="25" t="s">
        <v>9</v>
      </c>
      <c r="K275" s="47" t="s">
        <v>837</v>
      </c>
      <c r="L275" s="47" t="s">
        <v>31</v>
      </c>
      <c r="M275" s="48" t="s">
        <v>57</v>
      </c>
      <c r="N275" s="48" t="s">
        <v>4</v>
      </c>
      <c r="O275" s="46">
        <v>2</v>
      </c>
      <c r="P275" s="47" t="s">
        <v>1142</v>
      </c>
      <c r="Q275" s="22" t="s">
        <v>9</v>
      </c>
      <c r="R275" s="44" t="s">
        <v>102</v>
      </c>
      <c r="S275" s="44" t="s">
        <v>102</v>
      </c>
      <c r="T275" s="44"/>
      <c r="U275" s="44"/>
      <c r="V275" s="44"/>
      <c r="W275" s="44"/>
      <c r="X275" s="44" t="s">
        <v>102</v>
      </c>
      <c r="Y275" s="44"/>
      <c r="Z275" s="54"/>
      <c r="AA275" s="44"/>
      <c r="AB275" s="19" t="s">
        <v>102</v>
      </c>
      <c r="AC275" s="44"/>
      <c r="AD275" s="44"/>
      <c r="AE275" s="19" t="s">
        <v>102</v>
      </c>
      <c r="AF275" s="44"/>
      <c r="AG275" s="44"/>
      <c r="AH275" s="44"/>
      <c r="AI275" s="44"/>
      <c r="AJ275" s="44"/>
      <c r="AK275" s="19" t="s">
        <v>102</v>
      </c>
      <c r="AL275" s="44"/>
      <c r="AM275" s="44"/>
      <c r="AN275" s="44"/>
      <c r="AO275" s="55"/>
      <c r="AP275" s="44"/>
      <c r="AQ275" s="44"/>
      <c r="AR275" s="56"/>
      <c r="AS275" s="56"/>
      <c r="AT275" s="44"/>
      <c r="AU275" s="56"/>
      <c r="AV275" s="44"/>
      <c r="AW275" s="44"/>
      <c r="AX275" s="44"/>
      <c r="AY275" s="44"/>
      <c r="AZ275" s="44"/>
      <c r="BA275" s="44"/>
      <c r="BB275" s="56"/>
      <c r="BC275" s="44"/>
      <c r="BD275" s="21" t="s">
        <v>1150</v>
      </c>
    </row>
    <row r="276" spans="1:56" ht="409.6" x14ac:dyDescent="0.3">
      <c r="A276" s="45"/>
      <c r="B276" s="46">
        <v>269</v>
      </c>
      <c r="C276" s="22" t="s">
        <v>1167</v>
      </c>
      <c r="D276" s="24" t="s">
        <v>146</v>
      </c>
      <c r="E276" s="27" t="s">
        <v>1170</v>
      </c>
      <c r="F276" s="18" t="s">
        <v>337</v>
      </c>
      <c r="G276" s="47" t="s">
        <v>528</v>
      </c>
      <c r="H276" s="48" t="s">
        <v>197</v>
      </c>
      <c r="I276" s="47" t="s">
        <v>198</v>
      </c>
      <c r="J276" s="25" t="s">
        <v>9</v>
      </c>
      <c r="K276" s="47" t="s">
        <v>837</v>
      </c>
      <c r="L276" s="47" t="s">
        <v>31</v>
      </c>
      <c r="M276" s="24" t="s">
        <v>18</v>
      </c>
      <c r="N276" s="48" t="s">
        <v>1</v>
      </c>
      <c r="O276" s="46">
        <v>3</v>
      </c>
      <c r="P276" s="22" t="s">
        <v>1168</v>
      </c>
      <c r="Q276" s="22" t="s">
        <v>197</v>
      </c>
      <c r="R276" s="19" t="s">
        <v>102</v>
      </c>
      <c r="S276" s="19" t="s">
        <v>102</v>
      </c>
      <c r="T276" s="44"/>
      <c r="U276" s="19" t="s">
        <v>102</v>
      </c>
      <c r="V276" s="44"/>
      <c r="W276" s="44"/>
      <c r="X276" s="19" t="s">
        <v>102</v>
      </c>
      <c r="Y276" s="44"/>
      <c r="Z276" s="54"/>
      <c r="AA276" s="19" t="s">
        <v>102</v>
      </c>
      <c r="AB276" s="19" t="s">
        <v>102</v>
      </c>
      <c r="AC276" s="44"/>
      <c r="AD276" s="19" t="s">
        <v>102</v>
      </c>
      <c r="AE276" s="44"/>
      <c r="AF276" s="44"/>
      <c r="AG276" s="44"/>
      <c r="AH276" s="19" t="s">
        <v>102</v>
      </c>
      <c r="AI276" s="19" t="s">
        <v>102</v>
      </c>
      <c r="AJ276" s="44"/>
      <c r="AK276" s="44"/>
      <c r="AL276" s="44"/>
      <c r="AM276" s="44"/>
      <c r="AN276" s="19" t="s">
        <v>102</v>
      </c>
      <c r="AO276" s="55"/>
      <c r="AP276" s="44"/>
      <c r="AQ276" s="44"/>
      <c r="AR276" s="56"/>
      <c r="AS276" s="56"/>
      <c r="AT276" s="44"/>
      <c r="AU276" s="56"/>
      <c r="AV276" s="44"/>
      <c r="AW276" s="44"/>
      <c r="AX276" s="44"/>
      <c r="AY276" s="44"/>
      <c r="AZ276" s="44"/>
      <c r="BA276" s="44"/>
      <c r="BB276" s="56"/>
      <c r="BC276" s="44"/>
      <c r="BD276" s="11" t="s">
        <v>1169</v>
      </c>
    </row>
    <row r="277" spans="1:56" ht="409.6" x14ac:dyDescent="0.3">
      <c r="A277" s="45"/>
      <c r="B277" s="46">
        <v>270</v>
      </c>
      <c r="C277" s="22" t="s">
        <v>1171</v>
      </c>
      <c r="D277" s="24" t="s">
        <v>146</v>
      </c>
      <c r="E277" s="27" t="s">
        <v>1174</v>
      </c>
      <c r="F277" s="18" t="s">
        <v>413</v>
      </c>
      <c r="G277" s="47" t="s">
        <v>528</v>
      </c>
      <c r="H277" s="48" t="s">
        <v>197</v>
      </c>
      <c r="I277" s="47" t="s">
        <v>198</v>
      </c>
      <c r="J277" s="25" t="s">
        <v>9</v>
      </c>
      <c r="K277" s="47" t="s">
        <v>54</v>
      </c>
      <c r="L277" s="47" t="s">
        <v>29</v>
      </c>
      <c r="M277" s="24" t="s">
        <v>7</v>
      </c>
      <c r="N277" s="48" t="s">
        <v>1</v>
      </c>
      <c r="O277" s="46">
        <v>2</v>
      </c>
      <c r="P277" s="22" t="s">
        <v>1173</v>
      </c>
      <c r="Q277" s="22" t="s">
        <v>197</v>
      </c>
      <c r="R277" s="19" t="s">
        <v>102</v>
      </c>
      <c r="S277" s="44"/>
      <c r="T277" s="44"/>
      <c r="U277" s="19" t="s">
        <v>102</v>
      </c>
      <c r="V277" s="19" t="s">
        <v>102</v>
      </c>
      <c r="W277" s="44"/>
      <c r="X277" s="19" t="s">
        <v>102</v>
      </c>
      <c r="Y277" s="44"/>
      <c r="Z277" s="54"/>
      <c r="AA277" s="19" t="s">
        <v>102</v>
      </c>
      <c r="AB277" s="19" t="s">
        <v>102</v>
      </c>
      <c r="AC277" s="44"/>
      <c r="AD277" s="19" t="s">
        <v>102</v>
      </c>
      <c r="AE277" s="44"/>
      <c r="AF277" s="44"/>
      <c r="AG277" s="19" t="s">
        <v>102</v>
      </c>
      <c r="AH277" s="19" t="s">
        <v>102</v>
      </c>
      <c r="AI277" s="19" t="s">
        <v>102</v>
      </c>
      <c r="AJ277" s="44"/>
      <c r="AK277" s="44"/>
      <c r="AL277" s="44"/>
      <c r="AM277" s="44"/>
      <c r="AN277" s="44"/>
      <c r="AO277" s="55"/>
      <c r="AP277" s="44"/>
      <c r="AQ277" s="44"/>
      <c r="AR277" s="56"/>
      <c r="AS277" s="56"/>
      <c r="AT277" s="44"/>
      <c r="AU277" s="56"/>
      <c r="AV277" s="44"/>
      <c r="AW277" s="44"/>
      <c r="AX277" s="44"/>
      <c r="AY277" s="44"/>
      <c r="AZ277" s="44"/>
      <c r="BA277" s="44"/>
      <c r="BB277" s="56"/>
      <c r="BC277" s="44"/>
      <c r="BD277" s="11" t="s">
        <v>1172</v>
      </c>
    </row>
    <row r="278" spans="1:56" ht="403.2" x14ac:dyDescent="0.3">
      <c r="A278" s="45"/>
      <c r="B278" s="46"/>
      <c r="C278" s="188" t="s">
        <v>1900</v>
      </c>
      <c r="D278" s="189" t="s">
        <v>1901</v>
      </c>
      <c r="E278" s="191" t="s">
        <v>1902</v>
      </c>
      <c r="F278" s="188" t="s">
        <v>796</v>
      </c>
      <c r="G278" s="189" t="s">
        <v>528</v>
      </c>
      <c r="H278" s="190" t="s">
        <v>101</v>
      </c>
      <c r="I278" s="189" t="s">
        <v>306</v>
      </c>
      <c r="J278" s="186" t="s">
        <v>9</v>
      </c>
      <c r="K278" s="183" t="s">
        <v>63</v>
      </c>
      <c r="L278" s="183" t="s">
        <v>31</v>
      </c>
      <c r="M278" s="184" t="s">
        <v>41</v>
      </c>
      <c r="N278" s="184" t="s">
        <v>2</v>
      </c>
      <c r="O278" s="185">
        <v>3</v>
      </c>
      <c r="P278" s="187" t="s">
        <v>1903</v>
      </c>
      <c r="Q278" s="183" t="s">
        <v>101</v>
      </c>
      <c r="R278" s="213" t="s">
        <v>102</v>
      </c>
      <c r="S278" s="213" t="s">
        <v>102</v>
      </c>
      <c r="T278" s="214" t="s">
        <v>102</v>
      </c>
      <c r="U278" s="214"/>
      <c r="V278" s="213"/>
      <c r="W278" s="214"/>
      <c r="X278" s="214" t="s">
        <v>102</v>
      </c>
      <c r="Y278" s="214"/>
      <c r="Z278" s="54"/>
      <c r="AA278" s="19" t="s">
        <v>102</v>
      </c>
      <c r="AB278" s="19" t="s">
        <v>102</v>
      </c>
      <c r="AC278" s="19" t="s">
        <v>102</v>
      </c>
      <c r="AD278" s="19" t="s">
        <v>102</v>
      </c>
      <c r="AE278" s="19" t="s">
        <v>102</v>
      </c>
      <c r="AF278" s="44"/>
      <c r="AG278" s="19"/>
      <c r="AH278" s="19"/>
      <c r="AI278" s="19"/>
      <c r="AJ278" s="44"/>
      <c r="AK278" s="19" t="s">
        <v>102</v>
      </c>
      <c r="AL278" s="44"/>
      <c r="AM278" s="19" t="s">
        <v>102</v>
      </c>
      <c r="AN278" s="44"/>
      <c r="AO278" s="55"/>
      <c r="AP278" s="44"/>
      <c r="AQ278" s="44"/>
      <c r="AR278" s="56">
        <f>AVERAGE(35%,25%)</f>
        <v>0.3</v>
      </c>
      <c r="AS278" s="56"/>
      <c r="AT278" s="56">
        <v>0.3</v>
      </c>
      <c r="AU278" s="56"/>
      <c r="AV278" s="44"/>
      <c r="AW278" s="44"/>
      <c r="AX278" s="44"/>
      <c r="AY278" s="44"/>
      <c r="AZ278" s="44"/>
      <c r="BA278" s="44"/>
      <c r="BB278" s="56"/>
      <c r="BC278" s="44"/>
      <c r="BD278" s="192" t="s">
        <v>1904</v>
      </c>
    </row>
    <row r="279" spans="1:56" ht="409.6" x14ac:dyDescent="0.3">
      <c r="A279" s="45"/>
      <c r="B279" s="46"/>
      <c r="C279" s="194" t="s">
        <v>1905</v>
      </c>
      <c r="D279" s="197" t="s">
        <v>1901</v>
      </c>
      <c r="E279" s="196" t="s">
        <v>1906</v>
      </c>
      <c r="F279" s="193" t="s">
        <v>796</v>
      </c>
      <c r="G279" s="194" t="s">
        <v>574</v>
      </c>
      <c r="H279" s="195" t="s">
        <v>197</v>
      </c>
      <c r="I279" s="194" t="s">
        <v>195</v>
      </c>
      <c r="J279" s="186" t="s">
        <v>9</v>
      </c>
      <c r="K279" s="183" t="s">
        <v>837</v>
      </c>
      <c r="L279" s="183" t="s">
        <v>13</v>
      </c>
      <c r="M279" s="184" t="s">
        <v>48</v>
      </c>
      <c r="N279" s="184" t="s">
        <v>2</v>
      </c>
      <c r="O279" s="185">
        <v>2</v>
      </c>
      <c r="P279" s="187" t="s">
        <v>9</v>
      </c>
      <c r="Q279" s="183" t="s">
        <v>9</v>
      </c>
      <c r="R279" s="213" t="s">
        <v>102</v>
      </c>
      <c r="S279" s="213" t="s">
        <v>102</v>
      </c>
      <c r="T279" s="214"/>
      <c r="U279" s="214"/>
      <c r="V279" s="213"/>
      <c r="W279" s="214"/>
      <c r="X279" s="214" t="s">
        <v>102</v>
      </c>
      <c r="Y279" s="214"/>
      <c r="Z279" s="54"/>
      <c r="AA279" s="19" t="s">
        <v>102</v>
      </c>
      <c r="AB279" s="19" t="s">
        <v>102</v>
      </c>
      <c r="AC279" s="44"/>
      <c r="AD279" s="19" t="s">
        <v>102</v>
      </c>
      <c r="AE279" s="44"/>
      <c r="AF279" s="44"/>
      <c r="AG279" s="19"/>
      <c r="AH279" s="19"/>
      <c r="AI279" s="19" t="s">
        <v>102</v>
      </c>
      <c r="AJ279" s="44"/>
      <c r="AK279" s="44"/>
      <c r="AL279" s="44"/>
      <c r="AM279" s="44"/>
      <c r="AN279" s="44"/>
      <c r="AO279" s="55"/>
      <c r="AP279" s="44"/>
      <c r="AQ279" s="44"/>
      <c r="AR279" s="56"/>
      <c r="AS279" s="56"/>
      <c r="AT279" s="44"/>
      <c r="AU279" s="56"/>
      <c r="AV279" s="44"/>
      <c r="AW279" s="44"/>
      <c r="AX279" s="44"/>
      <c r="AY279" s="44"/>
      <c r="AZ279" s="44"/>
      <c r="BA279" s="44"/>
      <c r="BB279" s="56"/>
      <c r="BC279" s="44"/>
      <c r="BD279" s="44" t="s">
        <v>1869</v>
      </c>
    </row>
    <row r="280" spans="1:56" ht="288" x14ac:dyDescent="0.3">
      <c r="A280" s="45"/>
      <c r="B280" s="46"/>
      <c r="C280" s="22" t="s">
        <v>1907</v>
      </c>
      <c r="D280" s="24" t="s">
        <v>1901</v>
      </c>
      <c r="E280" s="27" t="s">
        <v>1908</v>
      </c>
      <c r="F280" s="18" t="s">
        <v>796</v>
      </c>
      <c r="G280" s="47" t="s">
        <v>574</v>
      </c>
      <c r="H280" s="48" t="s">
        <v>101</v>
      </c>
      <c r="I280" s="47" t="s">
        <v>105</v>
      </c>
      <c r="J280" s="186" t="s">
        <v>9</v>
      </c>
      <c r="K280" s="47" t="s">
        <v>26</v>
      </c>
      <c r="L280" s="47" t="s">
        <v>13</v>
      </c>
      <c r="M280" s="24" t="s">
        <v>1909</v>
      </c>
      <c r="N280" s="48" t="s">
        <v>5</v>
      </c>
      <c r="O280" s="46">
        <v>2</v>
      </c>
      <c r="P280" s="22" t="s">
        <v>9</v>
      </c>
      <c r="Q280" s="22" t="s">
        <v>9</v>
      </c>
      <c r="R280" s="19" t="s">
        <v>102</v>
      </c>
      <c r="S280" s="44" t="s">
        <v>102</v>
      </c>
      <c r="T280" s="44"/>
      <c r="U280" s="19"/>
      <c r="V280" s="19"/>
      <c r="W280" s="44"/>
      <c r="X280" s="19" t="s">
        <v>102</v>
      </c>
      <c r="Y280" s="44"/>
      <c r="Z280" s="54"/>
      <c r="AA280" s="19" t="s">
        <v>102</v>
      </c>
      <c r="AB280" s="19" t="s">
        <v>102</v>
      </c>
      <c r="AC280" s="44"/>
      <c r="AD280" s="19"/>
      <c r="AE280" s="19" t="s">
        <v>102</v>
      </c>
      <c r="AF280" s="44"/>
      <c r="AG280" s="19"/>
      <c r="AH280" s="19"/>
      <c r="AI280" s="19"/>
      <c r="AJ280" s="44"/>
      <c r="AK280" s="44"/>
      <c r="AL280" s="44"/>
      <c r="AM280" s="44"/>
      <c r="AN280" s="44"/>
      <c r="AO280" s="55"/>
      <c r="AP280" s="44"/>
      <c r="AQ280" s="44"/>
      <c r="AR280" s="56"/>
      <c r="AS280" s="56"/>
      <c r="AT280" s="44"/>
      <c r="AU280" s="56"/>
      <c r="AV280" s="44"/>
      <c r="AW280" s="44"/>
      <c r="AX280" s="44"/>
      <c r="AY280" s="44"/>
      <c r="AZ280" s="44"/>
      <c r="BA280" s="44"/>
      <c r="BB280" s="56"/>
      <c r="BC280" s="44"/>
      <c r="BD280" s="44" t="s">
        <v>1869</v>
      </c>
    </row>
    <row r="281" spans="1:56" ht="273.60000000000002" x14ac:dyDescent="0.3">
      <c r="A281" s="45"/>
      <c r="B281" s="46"/>
      <c r="C281" s="22" t="s">
        <v>1910</v>
      </c>
      <c r="D281" s="24" t="s">
        <v>1901</v>
      </c>
      <c r="E281" s="27" t="s">
        <v>1935</v>
      </c>
      <c r="F281" s="18" t="s">
        <v>337</v>
      </c>
      <c r="G281" s="47" t="s">
        <v>528</v>
      </c>
      <c r="H281" s="48" t="s">
        <v>191</v>
      </c>
      <c r="I281" s="47" t="s">
        <v>195</v>
      </c>
      <c r="J281" s="25" t="s">
        <v>1939</v>
      </c>
      <c r="K281" s="47" t="s">
        <v>99</v>
      </c>
      <c r="L281" s="47" t="s">
        <v>27</v>
      </c>
      <c r="M281" s="24" t="s">
        <v>37</v>
      </c>
      <c r="N281" s="48" t="s">
        <v>2</v>
      </c>
      <c r="O281" s="46">
        <v>3</v>
      </c>
      <c r="P281" s="22" t="s">
        <v>9</v>
      </c>
      <c r="Q281" s="22" t="s">
        <v>9</v>
      </c>
      <c r="R281" s="19" t="s">
        <v>102</v>
      </c>
      <c r="S281" s="44" t="s">
        <v>102</v>
      </c>
      <c r="T281" s="44" t="s">
        <v>102</v>
      </c>
      <c r="U281" s="19"/>
      <c r="V281" s="19" t="s">
        <v>102</v>
      </c>
      <c r="W281" s="44"/>
      <c r="X281" s="19" t="s">
        <v>102</v>
      </c>
      <c r="Y281" s="44" t="s">
        <v>102</v>
      </c>
      <c r="Z281" s="54"/>
      <c r="AA281" s="19" t="s">
        <v>102</v>
      </c>
      <c r="AB281" s="19" t="s">
        <v>102</v>
      </c>
      <c r="AC281" s="44"/>
      <c r="AD281" s="19" t="s">
        <v>102</v>
      </c>
      <c r="AE281" s="44"/>
      <c r="AF281" s="19" t="s">
        <v>102</v>
      </c>
      <c r="AG281" s="19"/>
      <c r="AH281" s="19"/>
      <c r="AI281" s="19"/>
      <c r="AJ281" s="44"/>
      <c r="AK281" s="19" t="s">
        <v>102</v>
      </c>
      <c r="AL281" s="44"/>
      <c r="AM281" s="44"/>
      <c r="AN281" s="44"/>
      <c r="AO281" s="55"/>
      <c r="AP281" s="44"/>
      <c r="AQ281" s="44"/>
      <c r="AR281" s="56"/>
      <c r="AS281" s="56"/>
      <c r="AT281" s="44"/>
      <c r="AU281" s="56"/>
      <c r="AV281" s="44"/>
      <c r="AW281" s="44"/>
      <c r="AX281" s="44"/>
      <c r="AY281" s="44"/>
      <c r="AZ281" s="44"/>
      <c r="BA281" s="44"/>
      <c r="BB281" s="56"/>
      <c r="BC281" s="44"/>
      <c r="BD281" s="204" t="s">
        <v>1918</v>
      </c>
    </row>
    <row r="282" spans="1:56" ht="216" x14ac:dyDescent="0.3">
      <c r="A282" s="45"/>
      <c r="B282" s="46"/>
      <c r="C282" s="22" t="s">
        <v>1937</v>
      </c>
      <c r="D282" s="24" t="s">
        <v>1901</v>
      </c>
      <c r="E282" s="27" t="s">
        <v>1919</v>
      </c>
      <c r="F282" s="18" t="s">
        <v>109</v>
      </c>
      <c r="G282" s="47" t="s">
        <v>109</v>
      </c>
      <c r="H282" s="48" t="s">
        <v>197</v>
      </c>
      <c r="I282" s="47" t="s">
        <v>306</v>
      </c>
      <c r="J282" s="186" t="s">
        <v>9</v>
      </c>
      <c r="K282" s="47" t="s">
        <v>60</v>
      </c>
      <c r="L282" s="47" t="s">
        <v>27</v>
      </c>
      <c r="M282" s="24" t="s">
        <v>41</v>
      </c>
      <c r="N282" s="48" t="s">
        <v>2</v>
      </c>
      <c r="O282" s="46">
        <v>3</v>
      </c>
      <c r="P282" s="22" t="s">
        <v>9</v>
      </c>
      <c r="Q282" s="22" t="s">
        <v>9</v>
      </c>
      <c r="R282" s="19" t="s">
        <v>102</v>
      </c>
      <c r="S282" s="44" t="s">
        <v>102</v>
      </c>
      <c r="T282" s="44" t="s">
        <v>102</v>
      </c>
      <c r="U282" s="19"/>
      <c r="V282" s="19"/>
      <c r="W282" s="44"/>
      <c r="X282" s="19" t="s">
        <v>102</v>
      </c>
      <c r="Y282" s="44"/>
      <c r="Z282" s="54"/>
      <c r="AA282" s="19" t="s">
        <v>102</v>
      </c>
      <c r="AB282" s="19" t="s">
        <v>102</v>
      </c>
      <c r="AC282" s="44"/>
      <c r="AD282" s="19" t="s">
        <v>102</v>
      </c>
      <c r="AE282" s="44"/>
      <c r="AF282" s="44"/>
      <c r="AG282" s="19"/>
      <c r="AH282" s="19"/>
      <c r="AI282" s="19" t="s">
        <v>102</v>
      </c>
      <c r="AJ282" s="44"/>
      <c r="AK282" s="19" t="s">
        <v>102</v>
      </c>
      <c r="AL282" s="19" t="s">
        <v>102</v>
      </c>
      <c r="AM282" s="19" t="s">
        <v>102</v>
      </c>
      <c r="AN282" s="44"/>
      <c r="AO282" s="55"/>
      <c r="AP282" s="44"/>
      <c r="AQ282" s="44"/>
      <c r="AR282" s="56"/>
      <c r="AS282" s="56"/>
      <c r="AT282" s="44"/>
      <c r="AU282" s="56"/>
      <c r="AV282" s="44"/>
      <c r="AW282" s="44"/>
      <c r="AX282" s="44"/>
      <c r="AY282" s="44"/>
      <c r="AZ282" s="44"/>
      <c r="BA282" s="44"/>
      <c r="BB282" s="56"/>
      <c r="BC282" s="44"/>
      <c r="BD282" s="212" t="s">
        <v>1920</v>
      </c>
    </row>
    <row r="283" spans="1:56" ht="158.4" x14ac:dyDescent="0.3">
      <c r="A283" s="45"/>
      <c r="B283" s="46"/>
      <c r="C283" s="22" t="s">
        <v>1936</v>
      </c>
      <c r="D283" s="24" t="s">
        <v>1901</v>
      </c>
      <c r="E283" s="27" t="s">
        <v>1921</v>
      </c>
      <c r="F283" s="18" t="s">
        <v>109</v>
      </c>
      <c r="G283" s="47" t="s">
        <v>109</v>
      </c>
      <c r="H283" s="48" t="s">
        <v>191</v>
      </c>
      <c r="I283" s="47" t="s">
        <v>306</v>
      </c>
      <c r="J283" s="186" t="s">
        <v>9</v>
      </c>
      <c r="K283" s="47" t="s">
        <v>60</v>
      </c>
      <c r="L283" s="47" t="s">
        <v>27</v>
      </c>
      <c r="M283" s="24" t="s">
        <v>48</v>
      </c>
      <c r="N283" s="48" t="s">
        <v>2</v>
      </c>
      <c r="O283" s="46">
        <v>3</v>
      </c>
      <c r="P283" s="22" t="s">
        <v>9</v>
      </c>
      <c r="Q283" s="22" t="s">
        <v>9</v>
      </c>
      <c r="R283" s="19" t="s">
        <v>102</v>
      </c>
      <c r="S283" s="44" t="s">
        <v>102</v>
      </c>
      <c r="T283" s="44" t="s">
        <v>102</v>
      </c>
      <c r="U283" s="19"/>
      <c r="V283" s="19"/>
      <c r="W283" s="44"/>
      <c r="X283" s="19" t="s">
        <v>102</v>
      </c>
      <c r="Y283" s="44"/>
      <c r="Z283" s="54"/>
      <c r="AA283" s="19" t="s">
        <v>102</v>
      </c>
      <c r="AB283" s="19" t="s">
        <v>102</v>
      </c>
      <c r="AC283" s="19" t="s">
        <v>102</v>
      </c>
      <c r="AD283" s="19"/>
      <c r="AE283" s="44"/>
      <c r="AF283" s="44"/>
      <c r="AG283" s="19"/>
      <c r="AH283" s="19" t="s">
        <v>102</v>
      </c>
      <c r="AI283" s="19"/>
      <c r="AJ283" s="19" t="s">
        <v>102</v>
      </c>
      <c r="AK283" s="19" t="s">
        <v>102</v>
      </c>
      <c r="AL283" s="44"/>
      <c r="AM283" s="19" t="s">
        <v>102</v>
      </c>
      <c r="AN283" s="44"/>
      <c r="AO283" s="55"/>
      <c r="AP283" s="44"/>
      <c r="AQ283" s="44"/>
      <c r="AR283" s="56"/>
      <c r="AS283" s="56"/>
      <c r="AT283" s="44"/>
      <c r="AU283" s="56"/>
      <c r="AV283" s="44"/>
      <c r="AW283" s="44"/>
      <c r="AX283" s="44"/>
      <c r="AY283" s="44"/>
      <c r="AZ283" s="44"/>
      <c r="BA283" s="44"/>
      <c r="BB283" s="56"/>
      <c r="BC283" s="44"/>
      <c r="BD283" s="44" t="s">
        <v>1869</v>
      </c>
    </row>
    <row r="284" spans="1:56" ht="409.6" x14ac:dyDescent="0.3">
      <c r="A284" s="45"/>
      <c r="B284" s="46"/>
      <c r="C284" s="22" t="s">
        <v>1922</v>
      </c>
      <c r="D284" s="24" t="s">
        <v>1901</v>
      </c>
      <c r="E284" s="27" t="s">
        <v>1923</v>
      </c>
      <c r="F284" s="18" t="s">
        <v>109</v>
      </c>
      <c r="G284" s="47" t="s">
        <v>109</v>
      </c>
      <c r="H284" s="48" t="s">
        <v>101</v>
      </c>
      <c r="I284" s="47" t="s">
        <v>195</v>
      </c>
      <c r="J284" s="186" t="s">
        <v>9</v>
      </c>
      <c r="K284" s="47" t="s">
        <v>60</v>
      </c>
      <c r="L284" s="47" t="s">
        <v>27</v>
      </c>
      <c r="M284" s="24" t="s">
        <v>57</v>
      </c>
      <c r="N284" s="48" t="s">
        <v>4</v>
      </c>
      <c r="O284" s="46">
        <v>3</v>
      </c>
      <c r="P284" s="22" t="s">
        <v>1924</v>
      </c>
      <c r="Q284" s="22" t="s">
        <v>101</v>
      </c>
      <c r="R284" s="19" t="s">
        <v>102</v>
      </c>
      <c r="S284" s="44" t="s">
        <v>102</v>
      </c>
      <c r="T284" s="44" t="s">
        <v>102</v>
      </c>
      <c r="U284" s="19"/>
      <c r="V284" s="19"/>
      <c r="W284" s="44"/>
      <c r="X284" s="19" t="s">
        <v>102</v>
      </c>
      <c r="Y284" s="44" t="s">
        <v>102</v>
      </c>
      <c r="Z284" s="54"/>
      <c r="AA284" s="19" t="s">
        <v>102</v>
      </c>
      <c r="AB284" s="19" t="s">
        <v>102</v>
      </c>
      <c r="AC284" s="19"/>
      <c r="AD284" s="19"/>
      <c r="AE284" s="44"/>
      <c r="AF284" s="19" t="s">
        <v>102</v>
      </c>
      <c r="AG284" s="19"/>
      <c r="AH284" s="19"/>
      <c r="AI284" s="19" t="s">
        <v>102</v>
      </c>
      <c r="AJ284" s="19" t="s">
        <v>102</v>
      </c>
      <c r="AK284" s="19" t="s">
        <v>102</v>
      </c>
      <c r="AL284" s="19" t="s">
        <v>102</v>
      </c>
      <c r="AM284" s="44"/>
      <c r="AN284" s="44"/>
      <c r="AO284" s="55"/>
      <c r="AP284" s="44"/>
      <c r="AQ284" s="44"/>
      <c r="AR284" s="56"/>
      <c r="AS284" s="56"/>
      <c r="AT284" s="44"/>
      <c r="AU284" s="56"/>
      <c r="AV284" s="44"/>
      <c r="AW284" s="44"/>
      <c r="AX284" s="44"/>
      <c r="AY284" s="44"/>
      <c r="AZ284" s="44"/>
      <c r="BA284" s="44"/>
      <c r="BB284" s="56"/>
      <c r="BC284" s="44"/>
      <c r="BD284" s="204" t="s">
        <v>1925</v>
      </c>
    </row>
    <row r="285" spans="1:56" ht="288" x14ac:dyDescent="0.3">
      <c r="A285" s="45"/>
      <c r="B285" s="46"/>
      <c r="C285" s="22" t="s">
        <v>1941</v>
      </c>
      <c r="D285" s="24" t="s">
        <v>1901</v>
      </c>
      <c r="E285" s="27" t="s">
        <v>1926</v>
      </c>
      <c r="F285" s="18" t="s">
        <v>109</v>
      </c>
      <c r="G285" s="211" t="s">
        <v>109</v>
      </c>
      <c r="H285" s="48" t="s">
        <v>197</v>
      </c>
      <c r="I285" s="47" t="s">
        <v>306</v>
      </c>
      <c r="J285" s="186" t="s">
        <v>9</v>
      </c>
      <c r="K285" s="47" t="s">
        <v>60</v>
      </c>
      <c r="L285" s="47" t="s">
        <v>29</v>
      </c>
      <c r="M285" s="24" t="s">
        <v>57</v>
      </c>
      <c r="N285" s="48" t="s">
        <v>4</v>
      </c>
      <c r="O285" s="46">
        <v>3</v>
      </c>
      <c r="P285" s="22" t="s">
        <v>9</v>
      </c>
      <c r="Q285" s="22" t="s">
        <v>9</v>
      </c>
      <c r="R285" s="19" t="s">
        <v>102</v>
      </c>
      <c r="S285" s="44"/>
      <c r="T285" s="44" t="s">
        <v>102</v>
      </c>
      <c r="U285" s="19"/>
      <c r="V285" s="19"/>
      <c r="W285" s="44"/>
      <c r="X285" s="19" t="s">
        <v>102</v>
      </c>
      <c r="Y285" s="44"/>
      <c r="Z285" s="54"/>
      <c r="AA285" s="19" t="s">
        <v>102</v>
      </c>
      <c r="AB285" s="19" t="s">
        <v>102</v>
      </c>
      <c r="AC285" s="44"/>
      <c r="AD285" s="19"/>
      <c r="AE285" s="44"/>
      <c r="AF285" s="44"/>
      <c r="AG285" s="19"/>
      <c r="AH285" s="19"/>
      <c r="AI285" s="19" t="s">
        <v>102</v>
      </c>
      <c r="AJ285" s="44"/>
      <c r="AK285" s="19" t="s">
        <v>102</v>
      </c>
      <c r="AL285" s="44"/>
      <c r="AM285" s="44"/>
      <c r="AN285" s="44"/>
      <c r="AO285" s="55"/>
      <c r="AP285" s="44"/>
      <c r="AQ285" s="44"/>
      <c r="AR285" s="56"/>
      <c r="AS285" s="56"/>
      <c r="AT285" s="44"/>
      <c r="AU285" s="56"/>
      <c r="AV285" s="44"/>
      <c r="AW285" s="44"/>
      <c r="AX285" s="44"/>
      <c r="AY285" s="44"/>
      <c r="AZ285" s="44"/>
      <c r="BA285" s="44"/>
      <c r="BB285" s="56"/>
      <c r="BC285" s="44"/>
      <c r="BD285" s="44" t="s">
        <v>1869</v>
      </c>
    </row>
    <row r="286" spans="1:56" ht="374.4" x14ac:dyDescent="0.3">
      <c r="A286" s="45"/>
      <c r="B286" s="46"/>
      <c r="C286" s="22" t="s">
        <v>1942</v>
      </c>
      <c r="D286" s="24" t="s">
        <v>1901</v>
      </c>
      <c r="E286" s="27" t="s">
        <v>1927</v>
      </c>
      <c r="F286" s="18" t="s">
        <v>584</v>
      </c>
      <c r="G286" s="47" t="s">
        <v>528</v>
      </c>
      <c r="H286" s="48" t="s">
        <v>197</v>
      </c>
      <c r="I286" s="47" t="s">
        <v>306</v>
      </c>
      <c r="J286" s="186" t="s">
        <v>9</v>
      </c>
      <c r="K286" s="47" t="s">
        <v>60</v>
      </c>
      <c r="L286" s="47" t="s">
        <v>99</v>
      </c>
      <c r="M286" s="24" t="s">
        <v>41</v>
      </c>
      <c r="N286" s="48" t="s">
        <v>2</v>
      </c>
      <c r="O286" s="46">
        <v>3</v>
      </c>
      <c r="P286" s="22" t="s">
        <v>9</v>
      </c>
      <c r="Q286" s="22" t="s">
        <v>9</v>
      </c>
      <c r="R286" s="19" t="s">
        <v>102</v>
      </c>
      <c r="S286" s="44"/>
      <c r="T286" s="44" t="s">
        <v>102</v>
      </c>
      <c r="U286" s="19"/>
      <c r="V286" s="19"/>
      <c r="W286" s="44"/>
      <c r="X286" s="19" t="s">
        <v>102</v>
      </c>
      <c r="Y286" s="44"/>
      <c r="Z286" s="54"/>
      <c r="AA286" s="19"/>
      <c r="AB286" s="19" t="s">
        <v>102</v>
      </c>
      <c r="AC286" s="44"/>
      <c r="AD286" s="19"/>
      <c r="AE286" s="44"/>
      <c r="AF286" s="44"/>
      <c r="AG286" s="19"/>
      <c r="AH286" s="19"/>
      <c r="AI286" s="19" t="s">
        <v>102</v>
      </c>
      <c r="AJ286" s="44"/>
      <c r="AK286" s="19" t="s">
        <v>102</v>
      </c>
      <c r="AL286" s="19" t="s">
        <v>102</v>
      </c>
      <c r="AM286" s="19" t="s">
        <v>102</v>
      </c>
      <c r="AN286" s="44"/>
      <c r="AO286" s="55"/>
      <c r="AP286" s="44"/>
      <c r="AQ286" s="44"/>
      <c r="AR286" s="56"/>
      <c r="AS286" s="56"/>
      <c r="AT286" s="44"/>
      <c r="AU286" s="56"/>
      <c r="AV286" s="44"/>
      <c r="AW286" s="44"/>
      <c r="AX286" s="44"/>
      <c r="AY286" s="44"/>
      <c r="AZ286" s="44"/>
      <c r="BA286" s="44"/>
      <c r="BB286" s="56"/>
      <c r="BC286" s="44"/>
      <c r="BD286" s="44" t="s">
        <v>1869</v>
      </c>
    </row>
    <row r="287" spans="1:56" ht="331.2" x14ac:dyDescent="0.3">
      <c r="A287" s="45"/>
      <c r="B287" s="46"/>
      <c r="C287" s="22" t="s">
        <v>1943</v>
      </c>
      <c r="D287" s="24" t="s">
        <v>1901</v>
      </c>
      <c r="E287" s="27" t="s">
        <v>1944</v>
      </c>
      <c r="F287" s="18" t="s">
        <v>584</v>
      </c>
      <c r="G287" s="47" t="s">
        <v>528</v>
      </c>
      <c r="H287" s="48" t="s">
        <v>197</v>
      </c>
      <c r="I287" s="47" t="s">
        <v>306</v>
      </c>
      <c r="J287" s="186" t="s">
        <v>9</v>
      </c>
      <c r="K287" s="47" t="s">
        <v>60</v>
      </c>
      <c r="L287" s="47" t="s">
        <v>99</v>
      </c>
      <c r="M287" s="24" t="s">
        <v>41</v>
      </c>
      <c r="N287" s="48" t="s">
        <v>2</v>
      </c>
      <c r="O287" s="46">
        <v>3</v>
      </c>
      <c r="P287" s="22" t="s">
        <v>1928</v>
      </c>
      <c r="Q287" s="22" t="s">
        <v>101</v>
      </c>
      <c r="R287" s="19"/>
      <c r="S287" s="44"/>
      <c r="T287" s="44" t="s">
        <v>102</v>
      </c>
      <c r="U287" s="19"/>
      <c r="V287" s="19"/>
      <c r="W287" s="44"/>
      <c r="X287" s="19" t="s">
        <v>102</v>
      </c>
      <c r="Y287" s="44"/>
      <c r="Z287" s="54"/>
      <c r="AA287" s="19"/>
      <c r="AB287" s="19" t="s">
        <v>102</v>
      </c>
      <c r="AC287" s="44"/>
      <c r="AD287" s="19" t="s">
        <v>102</v>
      </c>
      <c r="AE287" s="44"/>
      <c r="AF287" s="44"/>
      <c r="AG287" s="19"/>
      <c r="AH287" s="19"/>
      <c r="AI287" s="19" t="s">
        <v>102</v>
      </c>
      <c r="AJ287" s="19" t="s">
        <v>102</v>
      </c>
      <c r="AK287" s="19" t="s">
        <v>102</v>
      </c>
      <c r="AL287" s="19" t="s">
        <v>102</v>
      </c>
      <c r="AM287" s="44"/>
      <c r="AN287" s="44"/>
      <c r="AO287" s="55"/>
      <c r="AP287" s="44"/>
      <c r="AQ287" s="44"/>
      <c r="AR287" s="56"/>
      <c r="AS287" s="56"/>
      <c r="AT287" s="44"/>
      <c r="AU287" s="56"/>
      <c r="AV287" s="44"/>
      <c r="AW287" s="44"/>
      <c r="AX287" s="44"/>
      <c r="AY287" s="44"/>
      <c r="AZ287" s="44"/>
      <c r="BA287" s="44"/>
      <c r="BB287" s="56"/>
      <c r="BC287" s="44"/>
      <c r="BD287" s="44" t="s">
        <v>1869</v>
      </c>
    </row>
    <row r="288" spans="1:56" ht="316.8" x14ac:dyDescent="0.3">
      <c r="A288" s="45"/>
      <c r="B288" s="46"/>
      <c r="C288" s="22" t="s">
        <v>1945</v>
      </c>
      <c r="D288" s="24" t="s">
        <v>1901</v>
      </c>
      <c r="E288" s="27" t="s">
        <v>1929</v>
      </c>
      <c r="F288" s="18" t="s">
        <v>104</v>
      </c>
      <c r="G288" s="47" t="s">
        <v>574</v>
      </c>
      <c r="H288" s="48" t="s">
        <v>101</v>
      </c>
      <c r="I288" s="47" t="s">
        <v>105</v>
      </c>
      <c r="J288" s="186" t="s">
        <v>9</v>
      </c>
      <c r="K288" s="47" t="s">
        <v>15</v>
      </c>
      <c r="L288" s="47" t="s">
        <v>8</v>
      </c>
      <c r="M288" s="24" t="s">
        <v>41</v>
      </c>
      <c r="N288" s="48" t="s">
        <v>2</v>
      </c>
      <c r="O288" s="46">
        <v>2</v>
      </c>
      <c r="P288" s="22" t="s">
        <v>9</v>
      </c>
      <c r="Q288" s="22" t="s">
        <v>9</v>
      </c>
      <c r="R288" s="19" t="s">
        <v>102</v>
      </c>
      <c r="S288" s="44" t="s">
        <v>102</v>
      </c>
      <c r="T288" s="44" t="s">
        <v>102</v>
      </c>
      <c r="U288" s="19"/>
      <c r="V288" s="19"/>
      <c r="W288" s="44"/>
      <c r="X288" s="19" t="s">
        <v>102</v>
      </c>
      <c r="Y288" s="44"/>
      <c r="Z288" s="54"/>
      <c r="AA288" s="19" t="s">
        <v>102</v>
      </c>
      <c r="AB288" s="19" t="s">
        <v>102</v>
      </c>
      <c r="AC288" s="44"/>
      <c r="AD288" s="19"/>
      <c r="AE288" s="19" t="s">
        <v>102</v>
      </c>
      <c r="AF288" s="19" t="s">
        <v>102</v>
      </c>
      <c r="AG288" s="19" t="s">
        <v>102</v>
      </c>
      <c r="AH288" s="19"/>
      <c r="AI288" s="19"/>
      <c r="AJ288" s="44"/>
      <c r="AK288" s="44"/>
      <c r="AL288" s="44"/>
      <c r="AM288" s="19" t="s">
        <v>102</v>
      </c>
      <c r="AN288" s="44"/>
      <c r="AO288" s="55"/>
      <c r="AP288" s="44"/>
      <c r="AQ288" s="44"/>
      <c r="AR288" s="56"/>
      <c r="AS288" s="56"/>
      <c r="AT288" s="44"/>
      <c r="AU288" s="56"/>
      <c r="AV288" s="44"/>
      <c r="AW288" s="44"/>
      <c r="AX288" s="44"/>
      <c r="AY288" s="44"/>
      <c r="AZ288" s="44"/>
      <c r="BA288" s="44"/>
      <c r="BB288" s="56"/>
      <c r="BC288" s="44"/>
      <c r="BD288" s="204" t="s">
        <v>1930</v>
      </c>
    </row>
    <row r="289" spans="1:56" ht="331.2" x14ac:dyDescent="0.3">
      <c r="A289" s="45"/>
      <c r="B289" s="46"/>
      <c r="C289" s="22" t="s">
        <v>1949</v>
      </c>
      <c r="D289" s="24" t="s">
        <v>1901</v>
      </c>
      <c r="E289" s="27" t="s">
        <v>1932</v>
      </c>
      <c r="F289" s="18" t="s">
        <v>1946</v>
      </c>
      <c r="G289" s="47" t="s">
        <v>528</v>
      </c>
      <c r="H289" s="48" t="s">
        <v>101</v>
      </c>
      <c r="I289" s="47" t="s">
        <v>195</v>
      </c>
      <c r="J289" s="25" t="s">
        <v>1940</v>
      </c>
      <c r="K289" s="47" t="s">
        <v>99</v>
      </c>
      <c r="L289" s="47" t="s">
        <v>22</v>
      </c>
      <c r="M289" s="24" t="s">
        <v>41</v>
      </c>
      <c r="N289" s="48" t="s">
        <v>2</v>
      </c>
      <c r="O289" s="46">
        <v>2</v>
      </c>
      <c r="P289" s="22" t="s">
        <v>1933</v>
      </c>
      <c r="Q289" s="22" t="s">
        <v>191</v>
      </c>
      <c r="R289" s="19" t="s">
        <v>102</v>
      </c>
      <c r="S289" s="44"/>
      <c r="T289" s="44" t="s">
        <v>102</v>
      </c>
      <c r="U289" s="19" t="s">
        <v>102</v>
      </c>
      <c r="V289" s="19" t="s">
        <v>102</v>
      </c>
      <c r="W289" s="44"/>
      <c r="X289" s="19" t="s">
        <v>102</v>
      </c>
      <c r="Y289" s="44"/>
      <c r="Z289" s="54"/>
      <c r="AA289" s="19" t="s">
        <v>102</v>
      </c>
      <c r="AB289" s="19" t="s">
        <v>102</v>
      </c>
      <c r="AC289" s="44"/>
      <c r="AD289" s="19" t="s">
        <v>102</v>
      </c>
      <c r="AE289" s="44"/>
      <c r="AF289" s="44"/>
      <c r="AG289" s="19" t="s">
        <v>102</v>
      </c>
      <c r="AH289" s="19"/>
      <c r="AI289" s="19"/>
      <c r="AJ289" s="44"/>
      <c r="AK289" s="44"/>
      <c r="AL289" s="44"/>
      <c r="AM289" s="44"/>
      <c r="AN289" s="44"/>
      <c r="AO289" s="55"/>
      <c r="AP289" s="44"/>
      <c r="AQ289" s="44"/>
      <c r="AR289" s="56"/>
      <c r="AS289" s="56"/>
      <c r="AT289" s="44"/>
      <c r="AU289" s="56"/>
      <c r="AV289" s="44"/>
      <c r="AW289" s="44"/>
      <c r="AX289" s="44"/>
      <c r="AY289" s="44"/>
      <c r="AZ289" s="44"/>
      <c r="BA289" s="44"/>
      <c r="BB289" s="56"/>
      <c r="BC289" s="44"/>
      <c r="BD289" s="204" t="s">
        <v>1934</v>
      </c>
    </row>
  </sheetData>
  <autoFilter ref="B7:BD289" xr:uid="{D8E393B2-9B96-4AF6-8020-653CD8FC1D39}"/>
  <hyperlinks>
    <hyperlink ref="BD135" r:id="rId1" display="https://digitaltwinhub.co.uk/case-study/siemens-waters-app-siwa-leakplus/" xr:uid="{796BEF9B-A076-4E95-94DD-2AB3ACBAE5E4}"/>
    <hyperlink ref="BD134" r:id="rId2" display="https://digitaltwinhub.co.uk/case-study/building-climate-resilience-into-integrated-infrastructure-with-credo/" xr:uid="{DE4EA16E-1227-46CD-8F6C-C1AE39F6BD2C}"/>
    <hyperlink ref="BD70" r:id="rId3" display="https://digitaltwinhub.co.uk/case-study/falcon-digital-twin-integration-platform/" xr:uid="{E702C036-28A0-4E17-B342-5C882AA7B922}"/>
    <hyperlink ref="BD9" r:id="rId4" display="https://digitaltwinhub.co.uk/case-study/bacton-digital-beach-twin/" xr:uid="{8C76E98B-EA14-4F1D-A7E5-C6F227E9F4A9}"/>
    <hyperlink ref="BD96" r:id="rId5" display="https://digitaltwinhub.co.uk/case-study/remapping-chinas-morning-commute-with-digital-twins/" xr:uid="{CD68E8DA-CB76-4A74-B8A2-D0E7424B5B7B}"/>
    <hyperlink ref="BD97" r:id="rId6" display="https://digitaltwinhub.co.uk/case-study/nuova-tech-ab-faster-and-efficient-road-repairs/" xr:uid="{B34666A3-79E0-459F-B1EA-FC49AAE30F26}"/>
    <hyperlink ref="BD139" r:id="rId7" display="https://digitaltwinhub.co.uk/case-study/principality-of-monaco-a-unique-digital-twin-and-digital-services-platform-at-the-service-of-the-territory-transformation/" xr:uid="{9DCBE8B0-A857-47F5-ABCF-EC8F388D681F}"/>
    <hyperlink ref="BD98" r:id="rId8" display="https://digitaltwinhub.co.uk/case-study/mtr-reducing-travel-disruption-and-delays/" xr:uid="{7E3DB692-7924-4514-ACF0-FAC928E3DCB4}"/>
    <hyperlink ref="BD13" r:id="rId9" display="https://digitaltwinhub.co.uk/case-study/power-forecasting-for-wind-farm-maintenance-scheduling-optimisation/" xr:uid="{5F30B87F-5874-441D-85A1-C9766FFFF3BC}"/>
    <hyperlink ref="BD61" r:id="rId10" xr:uid="{0281D13F-4D87-408A-8C10-7D78B5E8EFC6}"/>
    <hyperlink ref="BD71" r:id="rId11" display="https://digitaltwinhub.co.uk/case-study/creating-a-digital-twin-in-the-cold-storage-market/" xr:uid="{AB315DF7-97ED-4B2E-A8D0-A24D4474F82D}"/>
    <hyperlink ref="BD140" r:id="rId12" display="https://digitaltwinhub.co.uk/case-study/london-digital-twin/" xr:uid="{2CF24633-DBEB-4EA8-B61E-42884DBA23BC}"/>
    <hyperlink ref="BD99" r:id="rId13" display="https://digitaltwinhub.co.uk/case-study/londons-kings-cross-railway-station/" xr:uid="{97ABED21-8DB3-4C46-984A-3609D9C5DA9C}"/>
    <hyperlink ref="BD100" r:id="rId14" display="https://digitaltwinhub.co.uk/case-study/smart-mobility-living-lab-digital-twin-testing-and-developing-future-transport-and-mobility-solutions/" xr:uid="{856CD87E-D4FE-4526-87F6-8FD57F4D07D8}"/>
    <hyperlink ref="BD93" r:id="rId15" display="https://digitaltwinhub.co.uk/case-study/infrastructure-mapping-application-ima/" xr:uid="{0E2287CB-76B9-4357-8589-7431A4A0F7F7}"/>
    <hyperlink ref="BD101" r:id="rId16" display="https://digitaltwinhub.co.uk/case-study/highways-england-industry-leading-solution-for-technology-asset-management/" xr:uid="{D7453B8B-08BA-40A3-922F-7D9E448374D6}"/>
    <hyperlink ref="BD50" r:id="rId17" display="https://digitaltwinhub.co.uk/case-study/university-of-glasgow-the-future-of-higher-education/" xr:uid="{D62B2776-79E5-40FB-8A32-527B6B46F170}"/>
    <hyperlink ref="BD142" r:id="rId18" display="https://digitaltwinhub.co.uk/case-study/five-fords-treatment-plant-transforming-commissioning-with-digital-twins/" xr:uid="{C4E2FAEE-5AE2-4609-9C30-3BE36F65BBF3}"/>
    <hyperlink ref="BD102" r:id="rId19" display="https://digitaltwinhub.co.uk/case-study/yorkshire-geospatial-digital-twin-project/" xr:uid="{590DAB8C-FB05-43AF-B118-E0348B00B11D}"/>
    <hyperlink ref="BD103" r:id="rId20" display="https://digitaltwinhub.co.uk/case-study/digital-twin-for-railway-design-china-railway-design-corporation/" xr:uid="{02143BB6-D1CB-459D-8C8A-6265428799FA}"/>
    <hyperlink ref="BD143" r:id="rId21" display="https://digitaltwinhub.co.uk/case-study/digital-twin-singapore-smart-city/" xr:uid="{FB6F0839-644D-48D8-805B-CD30F50EE526}"/>
    <hyperlink ref="BD144" r:id="rId22" display="https://digitaltwinhub.co.uk/case-study/digital-twin-singapore-smart-city/" xr:uid="{7A7DB81A-4978-41E7-A88E-4E10D32EDEC0}"/>
    <hyperlink ref="BD145" r:id="rId23" display="https://digitaltwinhub.co.uk/case-study/city-scale-digital-twin-prototype-for-cambridge/" xr:uid="{96D369C7-2872-4FD9-B80F-F379562BC394}"/>
    <hyperlink ref="BD62" r:id="rId24" xr:uid="{9A1E63B2-747D-47D9-9F94-3311492D2794}"/>
    <hyperlink ref="BD146" r:id="rId25" display="https://digitaltwinhub.co.uk/case-study/colouring-london/" xr:uid="{00A259CF-F934-4274-8E4B-40D5C231E31D}"/>
    <hyperlink ref="BD147" r:id="rId26" display="https://digitaltwinhub.co.uk/case-study/national-underground-asset-register-nuar-pilot-programme/" xr:uid="{0E05A571-DE13-4FBA-99AF-10391A03D7B2}"/>
    <hyperlink ref="BD51" r:id="rId27" display="https://digitaltwinhub.co.uk/case-study/coventry-university-digital-campus/" xr:uid="{ECD27D3A-4E7B-44C1-95D4-5BF1A565C273}"/>
    <hyperlink ref="BD148" r:id="rId28" display="https://digitaltwinhub.co.uk/case-study/west-cambridge-digital-twin/" xr:uid="{86A81BCB-2531-45EF-BB8A-737F25274792}"/>
    <hyperlink ref="BD149" r:id="rId29" display="https://www.mdpi.com/2071-1050/12/6/2307 " xr:uid="{EDDD18E7-D262-4DF7-98B3-D1F5D5A07C26}"/>
    <hyperlink ref="BD150" r:id="rId30" xr:uid="{35C322D0-A0DF-4CA7-8AEB-1A61262DF1DC}"/>
    <hyperlink ref="BD151" r:id="rId31" xr:uid="{92981974-B7CC-4609-B60B-25B1990D2ACD}"/>
    <hyperlink ref="BD104" r:id="rId32" xr:uid="{23099CFA-706B-4CC0-BF2A-7C9505353001}"/>
    <hyperlink ref="BD72" r:id="rId33" xr:uid="{2F12F51A-9FF1-4D46-A1EA-488E50DDE707}"/>
    <hyperlink ref="BD73" r:id="rId34" xr:uid="{7DB281DD-9840-4B70-88DC-F19A2729AB02}"/>
    <hyperlink ref="BD63" r:id="rId35" xr:uid="{F48B4921-639F-4F33-99D8-77F1120D9157}"/>
    <hyperlink ref="BD16" r:id="rId36" location="news/1700 " xr:uid="{3089F91F-4583-44B1-8AF4-637FB3A0DF05}"/>
    <hyperlink ref="BD165" r:id="rId37" location="news/1534" xr:uid="{B9AA943E-46A8-481F-9A4A-C99C6948ED7B}"/>
    <hyperlink ref="BD153" r:id="rId38" location="news/1022 " xr:uid="{7A03995B-EB17-4A79-9A73-54628DB4D4A2}"/>
    <hyperlink ref="BD154" r:id="rId39" xr:uid="{72957D02-FBB4-4DD9-923F-A9BF224D931B}"/>
    <hyperlink ref="BD105" r:id="rId40" xr:uid="{FD661D8B-4CB3-46BF-BB80-A554A198BCA6}"/>
    <hyperlink ref="BD155" r:id="rId41" xr:uid="{DB277E3F-3B54-4A49-A2A1-2AF73EAEA4D0}"/>
    <hyperlink ref="BD17" r:id="rId42" xr:uid="{EECC2458-83DA-47FE-8CCB-5CAE9591E067}"/>
    <hyperlink ref="BD106" r:id="rId43" xr:uid="{6CE27C63-0729-4CB1-9CAB-EDC50B9972A2}"/>
    <hyperlink ref="BD156" r:id="rId44" xr:uid="{C6CEFA94-5BAF-40F4-8695-D896F5F583F2}"/>
    <hyperlink ref="BD157" r:id="rId45" xr:uid="{425D3010-7E91-43B4-8524-FF8003115770}"/>
    <hyperlink ref="BD107" r:id="rId46" xr:uid="{5D5DC152-8581-4E09-83A1-8230E9F1B73F}"/>
    <hyperlink ref="BD158" r:id="rId47" xr:uid="{F4B130FC-90FC-4D56-8FD3-178751A15119}"/>
    <hyperlink ref="BD108" r:id="rId48" xr:uid="{F3915629-054D-4CCD-97D4-916CDAFF542A}"/>
    <hyperlink ref="BD85" r:id="rId49" xr:uid="{71BBDF18-0B91-4C52-B3E2-84F6D0D433A0}"/>
    <hyperlink ref="BD109" r:id="rId50" xr:uid="{A87A8098-8271-47D1-9E23-D10B6B11DE35}"/>
    <hyperlink ref="BD160" r:id="rId51" xr:uid="{657BF912-AE2F-48F4-9888-BB832A3C1223}"/>
    <hyperlink ref="BD162" r:id="rId52" display="https://drive.google.com/drive/folders/1KYj66o7Qo2GKuL2T4Q0-Pq7V1aVEyZT9 " xr:uid="{26698D3E-B41F-4944-A792-287ADA5EF827}"/>
    <hyperlink ref="BD161" r:id="rId53" xr:uid="{50988B62-C299-43E6-A837-EEC9A5D663DC}"/>
    <hyperlink ref="BD163" r:id="rId54" xr:uid="{1B824A3D-28BE-435B-9AA6-0CC26A7CE427}"/>
    <hyperlink ref="BD11" r:id="rId55" xr:uid="{71160DB3-0DD8-484B-99E9-9E60E9E96D45}"/>
    <hyperlink ref="BD110" r:id="rId56" xr:uid="{69FE461C-7061-4106-A3CA-1521BA0ABD9B}"/>
    <hyperlink ref="BD164" r:id="rId57" xr:uid="{B3308300-B6B5-4814-8818-0F1D69A6B40B}"/>
    <hyperlink ref="BD64" r:id="rId58" xr:uid="{7CB43212-9D4A-47BB-A5D6-E1DD9AA7A79D}"/>
    <hyperlink ref="BD15" r:id="rId59" display="https://leica-geosystems.com/case-studies/reality-capture/surveys-in-slab-risk-mitigation" xr:uid="{A9BB7C6F-F114-4937-B009-B199DCF06BE9}"/>
    <hyperlink ref="BD65" r:id="rId60" xr:uid="{8FEA3A9A-614F-4C0D-AB01-090AC934DAF5}"/>
    <hyperlink ref="BD111" r:id="rId61" xr:uid="{6F52753D-C2F2-4B52-A004-ECDF14CFF1E8}"/>
    <hyperlink ref="BD74" r:id="rId62" xr:uid="{FA75FED9-DC6D-42B1-9EC7-E619CE520089}"/>
    <hyperlink ref="BD166" r:id="rId63" xr:uid="{DF32A7E2-B374-48E4-BAE3-3B0F889839FC}"/>
    <hyperlink ref="BD86" r:id="rId64" xr:uid="{E489F126-26E6-4CF0-B250-A9354956E457}"/>
    <hyperlink ref="BD167" r:id="rId65" xr:uid="{E89CDA02-F670-4CA6-B0D1-BA3C36F467AE}"/>
    <hyperlink ref="BD112" r:id="rId66" xr:uid="{C570926B-7587-484E-8FD6-FCF67772BD74}"/>
    <hyperlink ref="BD113" r:id="rId67" xr:uid="{7F489529-B1F7-4B1D-B5F8-50A3B9E37EBD}"/>
    <hyperlink ref="BD168" r:id="rId68" xr:uid="{E0DD3C14-2BBC-4D4E-9916-B47D280D9D36}"/>
    <hyperlink ref="BD169" r:id="rId69" xr:uid="{6173DA50-DCAD-465A-8472-298BC8114EF0}"/>
    <hyperlink ref="BD114" r:id="rId70" xr:uid="{48ED59C8-5989-40CE-A897-C292AB0AC737}"/>
    <hyperlink ref="BD115" r:id="rId71" xr:uid="{61124C17-2A65-4B4C-9152-7AC89EB80829}"/>
    <hyperlink ref="BD116" r:id="rId72" xr:uid="{96069B0A-229C-4742-AB3B-A104FCF08B57}"/>
    <hyperlink ref="BD170" r:id="rId73" xr:uid="{5D83E996-5D17-434B-A425-86FE4BDB6050}"/>
    <hyperlink ref="BD171" r:id="rId74" xr:uid="{23DC775D-47FD-4C23-83EC-CFD5A3B2F671}"/>
    <hyperlink ref="BD172" r:id="rId75" xr:uid="{0D3837BA-B765-462F-9AC2-2DE58AC65380}"/>
    <hyperlink ref="BD20" r:id="rId76" xr:uid="{2FE8C8BA-FA25-496A-90E8-99F764BE3F17}"/>
    <hyperlink ref="BD152" r:id="rId77" display="https://www.researchgate.net/publication/354976604_Urban_development_with_dynamic_digital_twins_in_Helsinki_city" xr:uid="{70CDF837-C44D-4047-B6F2-F9F0151AFBF1}"/>
    <hyperlink ref="BD39" r:id="rId78" display="https://discover.aveva.com/paid-search-design-and-build/successstory-bp-video?utm_term=aveva%20digital%20twin&amp;utm_campaign=G_S_A_APAC_All_Campaign_Solution_Engineering_Design+and+Build&amp;utm_source=adwords&amp;utm_medium=ppc&amp;hsa_acc=3968997322&amp;hsa_cam=20479994068&amp;hsa_grp=151254345006&amp;hsa_ad=670490239635&amp;hsa_src=g&amp;hsa_tgt=kwd-930110004221&amp;hsa_kw=aveva%20digital%20twin&amp;hsa_mt=p&amp;hsa_net=adwords&amp;hsa_ver=3&amp;gad=1&amp;gclid=CjwKCAjwnOipBhBQEiwACyGLui-mEeS9HjjQsgsJYQ39ee8_GvdmRhAkA1Jgwc4Cw9CtIq9RhEIsXxoCRswQAvD_BwE" xr:uid="{47901110-EC5E-4993-8C01-846C1E634C2E}"/>
    <hyperlink ref="BD21" r:id="rId79" xr:uid="{97B3F73C-CC18-4DB4-A7BA-966D2942CE95}"/>
    <hyperlink ref="BD53" r:id="rId80" display="https://philharmoniedeparis.fr/en/practical-info/pierre-boulez-symphonic-hall-grande-salle-study-air-circulation" xr:uid="{2515BB79-852D-4E39-9CB2-1C63429DCF60}"/>
    <hyperlink ref="BD75" r:id="rId81" xr:uid="{250CE8D0-84E0-4066-8933-41169C6EEB55}"/>
    <hyperlink ref="BD23" r:id="rId82" xr:uid="{A9A28FD4-49ED-462A-A7B0-F06FBC26A554}"/>
    <hyperlink ref="BD25" r:id="rId83" xr:uid="{66F4EC75-B4AE-4D69-A4F6-53FB71F0B3D4}"/>
    <hyperlink ref="BD76" r:id="rId84" xr:uid="{F0CF45D1-3DFE-4242-B83A-5B273046EEE2}"/>
    <hyperlink ref="BD26" r:id="rId85" xr:uid="{1085070A-5B8A-41BB-B776-FCF18D1BA522}"/>
    <hyperlink ref="BD77" r:id="rId86" xr:uid="{1804B79C-1A66-464B-ADED-72AA965B8739}"/>
    <hyperlink ref="BD37" r:id="rId87" xr:uid="{262F4C89-412C-447E-B3E6-D208C218EE93}"/>
    <hyperlink ref="BD54" r:id="rId88" xr:uid="{00ADA58A-7FC6-4423-9EB8-D664EEB8AF18}"/>
    <hyperlink ref="BD22" r:id="rId89" xr:uid="{80756BBB-37E5-430F-A304-59832A051A3B}"/>
    <hyperlink ref="BD173" r:id="rId90" display="https://www.3ds.com/insights/customer-stories/csadi-smart-construction" xr:uid="{0D6CF18F-6B83-42EC-874D-8653D3EEEC32}"/>
    <hyperlink ref="BD174" r:id="rId91" display="https://www.3ds.com/insights/customer-stories/aldowa-facade-design" xr:uid="{A4DE0DED-DD08-41CB-8DAA-97863F65AD72}"/>
    <hyperlink ref="BD55" r:id="rId92" display="https://www.3ds.com/insights/customer-stories/hopital-saint-louis-airflow-simulation" xr:uid="{677369D9-65F1-42A0-9895-E952D6F7059A}"/>
    <hyperlink ref="BD78" r:id="rId93" display="https://www.3ds.com/insights/customer-stories/loccitane-en-provence-safe-factory" xr:uid="{B25EA64E-F87E-4674-8926-A27B0EF952A0}"/>
    <hyperlink ref="BD175" r:id="rId94" display="https://www.3ds.com/insights/customer-stories/pacific-consultants-infrastructure-design" xr:uid="{5235DF3C-0C13-43F9-B769-CEE77F9D4E83}"/>
    <hyperlink ref="BD27" r:id="rId95" display="https://www.aras.com/community/b/english/posts/nuscale-is-powering-the-future-with-aras" xr:uid="{3D0A98B9-1ED1-4488-B86C-47B57091A7C1}"/>
    <hyperlink ref="BD177" r:id="rId96" display="https://www.3ds.com/insights/customer-stories/posco-ac-construction-virtual-twin" xr:uid="{07CA40E6-40E2-4124-9EC9-4CE419044A8B}"/>
    <hyperlink ref="BD81" r:id="rId97" display="https://www.3ds.com/insights/customer-stories/kreod" xr:uid="{1AE3734B-3837-4964-A716-0ADC97796551}"/>
    <hyperlink ref="BD178" r:id="rId98" display="https://www.3ds.com/insights/customer-stories/bouygues-construction" xr:uid="{F48F6ACE-8D4F-433D-BE1A-7C0ED2446649}"/>
    <hyperlink ref="BD28" r:id="rId99" display="https://www.3ds.com/insights/customer-stories/isc-offshore-substation" xr:uid="{9851AB32-792B-4FF0-8255-5DFDE9923EBB}"/>
    <hyperlink ref="BD179" r:id="rId100" display="https://www.3ds.com/insights/customer-stories/idecom-engineering" xr:uid="{271281E3-8145-4033-82BC-BEFFD59BFFCD}"/>
    <hyperlink ref="BD180" r:id="rId101" display="https://envirosuite.com/insights/news/managing-the-impacts-of-climate-change-using-digital-twin-solutions" xr:uid="{D41D3A18-D26F-4C98-84ED-498CF5446B8D}"/>
    <hyperlink ref="BD52" r:id="rId102" display="https://www.cesmii.org/project/sopo-2354/" xr:uid="{FCC251CF-EE1C-444B-B2F1-45B6C3CFC52A}"/>
    <hyperlink ref="BD117" r:id="rId103" xr:uid="{8085D14A-79F9-489A-9483-4263E2A7D630}"/>
    <hyperlink ref="BD19" r:id="rId104" xr:uid="{2B9BD27F-22D8-4EA1-A251-4F4877C71FC0}"/>
    <hyperlink ref="BD30" r:id="rId105" display="https://www.arup.com/projects/offshore-wind-farm-maintenance " xr:uid="{27FC1B03-3461-4089-AC33-3DFCCDEA9938}"/>
    <hyperlink ref="BD118" r:id="rId106" xr:uid="{6AA9C33C-3B69-48C6-B4C0-A3538AB565DD}"/>
    <hyperlink ref="BD119" r:id="rId107" xr:uid="{DFEAD8CE-DCCA-4912-8774-3E0FC01C3BA0}"/>
    <hyperlink ref="BD58" r:id="rId108" xr:uid="{4F837EBD-C66F-4F3D-ABD7-DB34A34C7DDD}"/>
    <hyperlink ref="BD79" r:id="rId109" xr:uid="{88B45E0F-D86B-4648-8C65-83056144B4EF}"/>
    <hyperlink ref="BD31" r:id="rId110" xr:uid="{8E525369-C666-4DE2-B395-5DA5879979C8}"/>
    <hyperlink ref="BD120" r:id="rId111" display="https://resources.unity.com/aec-content/sitowise-digital-twins-real-time-simulation-casestudy " xr:uid="{4CB752A1-0C55-4B20-B153-1F5B3346226F}"/>
    <hyperlink ref="BD59" r:id="rId112" xr:uid="{48F8A92F-91DE-4EDC-9776-1623F15D584D}"/>
    <hyperlink ref="BD182" r:id="rId113" display="https://venturebeat.com/business/how-singapore-created-the-first-country-scale-digital-twin/" xr:uid="{03CB2018-389D-4C9C-8FA4-418B1FD0E363}"/>
    <hyperlink ref="BD32" r:id="rId114" display="https://www.ornl.gov/content/digital-twin-hydropower-systems-project" xr:uid="{03D6DE2E-7500-4DDA-A23C-AC4887860107}"/>
    <hyperlink ref="BD12" r:id="rId115" xr:uid="{78A0B352-57EF-4C1B-9246-B72F6EA26FF7}"/>
    <hyperlink ref="BD121" r:id="rId116" xr:uid="{A914CEF0-6668-4459-BC82-FBDAB4D0FC97}"/>
    <hyperlink ref="BD67" r:id="rId117" xr:uid="{CBBAC9D4-9D9D-4AD9-933E-AD1822E549B5}"/>
    <hyperlink ref="BD33" r:id="rId118" xr:uid="{C377B38C-366A-4BBD-9EEE-137D7784ECC4}"/>
    <hyperlink ref="BD34" r:id="rId119" xr:uid="{C2213042-4CEA-437E-A5AE-42320B000A2D}"/>
    <hyperlink ref="BD69" r:id="rId120" xr:uid="{A65B84B2-3215-4C85-864E-169006983912}"/>
    <hyperlink ref="BD35" r:id="rId121" display="https://www.zutari.com/project/sidwawa-substation/" xr:uid="{C4BA83AE-A684-4899-B566-2DA60FD64611}"/>
    <hyperlink ref="BD36" r:id="rId122" xr:uid="{821635E1-E0C3-4858-B810-3C16E29F8710}"/>
    <hyperlink ref="BD48" r:id="rId123" xr:uid="{E1B8687F-A2B4-4FAE-A449-66071679F3EE}"/>
    <hyperlink ref="BD94" r:id="rId124" xr:uid="{2D982259-01E4-4B56-9651-E20922DD2D0A}"/>
    <hyperlink ref="BD123" r:id="rId125" xr:uid="{8445B031-CAC5-445C-BA20-8BD0BF1C3697}"/>
    <hyperlink ref="BD124" r:id="rId126" xr:uid="{8F7A820C-192D-45B1-8C5A-2A5D88061490}"/>
    <hyperlink ref="BD125" r:id="rId127" xr:uid="{4E2D680B-5E6C-4372-9F47-920ECDBC03E6}"/>
    <hyperlink ref="BD126" r:id="rId128" xr:uid="{E826F4DE-5F9E-4835-A671-68AC2B7735A2}"/>
    <hyperlink ref="BD127" r:id="rId129" display="https://www.bentley.com/events/going-digital-awards/finalists/" xr:uid="{E5B63E84-048A-40A0-B3F9-8FA38483019A}"/>
    <hyperlink ref="BD183" r:id="rId130" display="https://www.arup.com/projects/one-taikoo-place" xr:uid="{9320538E-16FE-4678-AB32-4E7992BFAFC1}"/>
    <hyperlink ref="BD185" r:id="rId131" xr:uid="{0F5A2730-0A79-42B5-A61A-4D7226AC6B86}"/>
    <hyperlink ref="BD186" r:id="rId132" display="https://www.bentley.com/events/going-digital-awards/finalists/" xr:uid="{4499F3A9-9AC3-49BA-B4D3-D6DD3E707DCF}"/>
    <hyperlink ref="BD189" r:id="rId133" xr:uid="{02C8F78A-7A59-4404-BE19-05E6F9AFB281}"/>
    <hyperlink ref="BD128" r:id="rId134" xr:uid="{B31AD586-FE55-45B0-A9CF-110C283B1886}"/>
    <hyperlink ref="BD129" r:id="rId135" xr:uid="{EF813FC0-1FA0-4FAC-9438-2ABADA384850}"/>
    <hyperlink ref="BD66" r:id="rId136" xr:uid="{522648C6-508F-49B0-BF45-6A55F73C83FB}"/>
    <hyperlink ref="BD56" r:id="rId137" xr:uid="{CB02FEA2-57BC-4F03-AEC4-557D0248A7E8}"/>
    <hyperlink ref="BD130" r:id="rId138" display="https://assets.hs2.org.uk/wp-content/uploads/2022/09/Digital-Twin-A-Vision-for-HS2-August-2022-web-version.pdf" xr:uid="{00849796-86C8-4FBC-920B-2FBFD89ACBB1}"/>
    <hyperlink ref="BD131" r:id="rId139" display="https://emirates.tpg.media/digital-twins-help-mrt-corp-spearhead-the-future-of-construction-in-malaysia/" xr:uid="{30442004-84F8-4378-8141-FD934419A7BC}"/>
    <hyperlink ref="BD132" r:id="rId140" display="https://www.geospatialworld.net/blogs/3d-bim-geospatial-full-lifecycle-metro-rail-project/" xr:uid="{4E01BB4B-1B98-40EB-B7B5-4B55ADB1FA6A}"/>
    <hyperlink ref="BD192" r:id="rId141" display="https://www.hindawi.com/journals/ace/2020/8846667/" xr:uid="{60D67501-9420-4EE1-91FA-546AF841D3F3}"/>
    <hyperlink ref="BD133" r:id="rId142" display="https://www.anylogic.com/resources/case-studies/digital-twin-of-rail-network-for-train-fleet-maintenance-decision-support/" xr:uid="{31ADB4BF-6539-4E00-8A2D-FC0243B63A83}"/>
    <hyperlink ref="BD193" r:id="rId143" display="https://datamesh.com/digital-twin-empowers-bim-obayashi/" xr:uid="{C41F95B9-68CF-4E50-A91B-CEE703CB7968}"/>
    <hyperlink ref="BD8" r:id="rId144" display="https://digitaltwinhub.co.uk/case-study/pulse-of-the-forest/" xr:uid="{2D3C9B02-28E5-40EB-9415-E17705E2708B}"/>
    <hyperlink ref="BD24" r:id="rId145" display="https://www.kepco-enc.com/eng/selectBbsNttView.do?key=1621&amp;bbsNo=342&amp;nttNo=35970&amp;searchCtgry=&amp;searchCnd=all&amp;searchKrwd=&amp;pageIndex=3&amp;integrDeptCode=" xr:uid="{F9BFA9B6-510F-4FA4-B8E8-14D8E08B600A}"/>
    <hyperlink ref="BD29" r:id="rId146" display="https://www.arup.com/perspectives/publications/research/section/digital-twin-towards-a-meaningful-framework" xr:uid="{78C698E7-E7C7-46DA-9A9C-D5E3A109A48B}"/>
    <hyperlink ref="BD68" r:id="rId147" xr:uid="{F47572FE-ABA5-4085-A26B-34CAA3157491}"/>
    <hyperlink ref="BD80" r:id="rId148" display="https://matterport.com/learn/digital-twin/examples " xr:uid="{B8FAB8DD-F5FB-4CE9-A30B-5273C0604595}"/>
    <hyperlink ref="BD137" r:id="rId149" display="https://digitaltwinhub.co.uk/case-study/transforming-real-estate-visualization-with-an-xr-based-digital-twin-of-tampa/" xr:uid="{CC42AE52-51AF-4B15-953F-0E18D7A70436}"/>
    <hyperlink ref="BD40" r:id="rId150" display="https://www.ge.com/renewableenergy/stories/meet-the-digital-wind-farm " xr:uid="{0058E844-7BA3-4A5F-83FD-9D872BF788A2}"/>
    <hyperlink ref="BD176" r:id="rId151" display="https://www.3ds.com/insights/customer-stories/assembly-osm-post-modular" xr:uid="{B6178071-CC7B-4537-BEA8-BC6ED5289803}"/>
    <hyperlink ref="BD141" r:id="rId152" display="https://digitaltwinhub.co.uk/case-study/watercare-analyse-past-present-and-future-network/" xr:uid="{0C5A06D7-9818-44F2-BF49-FE6AFC748F70}"/>
    <hyperlink ref="BD41" r:id="rId153" display="https://akselos.com/akselos-partners-awarded-3-6m-by-us-doe-for-digital-twin-project-of-floating-offshore-wind-farm/" xr:uid="{5E411081-12C3-4CB4-896C-E1E11D43BC32}"/>
    <hyperlink ref="BD42" r:id="rId154" xr:uid="{23B88FF3-11F7-4565-9443-50A0463C18B6}"/>
    <hyperlink ref="BD43" r:id="rId155" xr:uid="{A97E4504-F9EC-4BBC-8AD0-56CFDB43431F}"/>
    <hyperlink ref="BD87" r:id="rId156" xr:uid="{A94189E5-E83B-4111-A7FE-CE553B4115DE}"/>
    <hyperlink ref="BD82" r:id="rId157" xr:uid="{AB4FAFCF-115F-431E-B4F6-357F8F21BC49}"/>
    <hyperlink ref="BD44" r:id="rId158" xr:uid="{E5A3EB79-982D-4BF1-82B2-8089C6EBEE8E}"/>
    <hyperlink ref="BD88" r:id="rId159" xr:uid="{24F4C5A0-398A-42E4-945E-9144A5D0BC11}"/>
    <hyperlink ref="BD195" r:id="rId160" display="https://www.spatial.nsw.gov.au/digital_twinhttps://www.computerweekly.com/news/252510492/Australias-NSW-to-build-A40m-digital-twin" xr:uid="{B267B855-E4D4-4FB6-8BDF-FE861F53F972}"/>
    <hyperlink ref="BD83" r:id="rId161" xr:uid="{31F690B3-5B57-4F4D-A891-C71D0D119E9A}"/>
    <hyperlink ref="BD92" r:id="rId162" xr:uid="{29DCE313-0FE3-420F-9B66-AD918A381F2F}"/>
    <hyperlink ref="BD196" r:id="rId163" display="https://news.siemens.co.uk/news/siemens-digital-twin-set-to-drive-worlds-first-carbon-neutral-wastewater-treatment-plant" xr:uid="{BBBD498B-AAFD-40A6-918E-8532FD3B45C6}"/>
    <hyperlink ref="BD89" r:id="rId164" xr:uid="{A036AAE2-D201-4CF1-A7EF-5D71CCA40F7D}"/>
    <hyperlink ref="BD90" r:id="rId165" xr:uid="{4AC44547-12B8-428D-870D-6C0E3141B910}"/>
    <hyperlink ref="BD45" r:id="rId166" xr:uid="{268F89B5-24F4-4598-8D8A-7C283C61C162}"/>
    <hyperlink ref="BD46" r:id="rId167" xr:uid="{231B6B3A-4240-4E4A-957B-F8101B7C1E04}"/>
    <hyperlink ref="BD91" r:id="rId168" xr:uid="{890483C5-195A-45C0-AC01-AB193852DD52}"/>
    <hyperlink ref="BD47" r:id="rId169" xr:uid="{7B7F24F1-D00B-40DF-BB82-465162925F13}"/>
    <hyperlink ref="BD84" r:id="rId170" xr:uid="{7E6A2ECA-93D9-46F0-92BD-B8B5CB43606E}"/>
    <hyperlink ref="BD10" r:id="rId171" display="https://digitaltwinhub.co.uk/case-study/disaster-planning-and-mitigation-typhoon-preparedness-and-response/" xr:uid="{4EFFE589-A540-463C-A057-24BE17024DBD}"/>
    <hyperlink ref="BD198" r:id="rId172" xr:uid="{29084791-6A7B-4605-B493-4A359AB77608}"/>
    <hyperlink ref="BD199" r:id="rId173" xr:uid="{758463DC-C6A5-420A-90A7-A13787110AE2}"/>
    <hyperlink ref="BD200" r:id="rId174" xr:uid="{14F38D9F-5098-461E-8726-77FBB4D76137}"/>
    <hyperlink ref="BD204" r:id="rId175" display="https://uic.org/events/IMG/pdf/digital_twin_at_sncf_reseau_the_importance_of_a_common_digital_model_for_operation.pdf" xr:uid="{0EBFFE12-8F79-48EF-8229-C395D87D4723}"/>
    <hyperlink ref="BD205" r:id="rId176" display="https://www.esri.com/about/newsroom/arcuser/railway/" xr:uid="{CC83A219-4F19-477B-8F51-AA8A5B3BAD0C}"/>
    <hyperlink ref="BD206" r:id="rId177" display="https://www.adb.org/projects/54112-001/main" xr:uid="{3D4558AC-D6DE-42D2-A489-1A5B8BA1C602}"/>
    <hyperlink ref="BD208" r:id="rId178" display="https://events.development.asia/system/files/materials/2022/10/202210-penang-smart-mobility-micro-simulation-model-development.pdf" xr:uid="{1D7714C5-C9A0-4EBF-847B-51B2239A0542}"/>
    <hyperlink ref="BD209" r:id="rId179" xr:uid="{A1ECD58A-BAF8-42C1-9189-8AC33F7CCF4B}"/>
    <hyperlink ref="BD210" r:id="rId180" xr:uid="{A9FF871E-B04D-41B9-8498-7A26983CC886}"/>
    <hyperlink ref="BD136" r:id="rId181" display="https://www.local.gov.uk/case-studies/bradford-district-council-digital-twin" xr:uid="{DAB9DF43-1437-4E85-9957-CA2ADCAA8D02}"/>
    <hyperlink ref="BD38" r:id="rId182" display="https://digitwin.ac.uk/" xr:uid="{0643AA8B-1387-46C8-B63D-7DF204DA0E63}"/>
    <hyperlink ref="BD14" r:id="rId183" display="https://digitaltwinhub.co.uk/case-study/assuring-a-digital-twin-for-aker-bp-cognite-data-fusion-cdf/" xr:uid="{E71686E1-6F45-4CE0-8B2B-3E2ECEB436A2}"/>
    <hyperlink ref="BD18" r:id="rId184" location=":~:text=Florida%20Utility%20Creates%20Digital%20Twin,services%20for%20over%2050%20years. " xr:uid="{F0FE509E-E03F-4994-A2F8-AE2ABEE345DE}"/>
    <hyperlink ref="BD138" r:id="rId185" display="https://digitaltwinhub.co.uk/case-study/canada-water-masterplan/" xr:uid="{A07D90CB-526D-4D9F-B385-6710E4452F49}"/>
    <hyperlink ref="BD187" r:id="rId186" xr:uid="{F1F03B5E-9FCD-4ED7-9943-85CD86E87682}"/>
    <hyperlink ref="BD201" r:id="rId187" xr:uid="{1BCE8A1B-B1B6-4A8A-9121-66465CF56B94}"/>
    <hyperlink ref="BD60" r:id="rId188" xr:uid="{F490D81A-ED2B-47B6-8681-FEEA724A9CCC}"/>
    <hyperlink ref="BD212" r:id="rId189" display="https://www.adb.org/projects/54321-001/main" xr:uid="{7D7B7BE6-9B9E-4DA5-89B9-B5FB418FE29C}"/>
    <hyperlink ref="BD159" r:id="rId190" xr:uid="{494CE03C-2B32-4720-81A9-EF81703AA32E}"/>
    <hyperlink ref="BD207" r:id="rId191" xr:uid="{EFFD49D0-F637-40C2-A623-C65EEEAA0567}"/>
    <hyperlink ref="BD214" r:id="rId192" xr:uid="{CE830BDC-A470-459C-87AF-7FCFC85513DA}"/>
    <hyperlink ref="BD215" r:id="rId193" xr:uid="{1F336745-5A15-49D2-8896-E42D76A32A54}"/>
    <hyperlink ref="BD216" r:id="rId194" xr:uid="{A86853ED-B141-4024-8A48-49BE3660CD70}"/>
    <hyperlink ref="BD217" r:id="rId195" xr:uid="{9F13DBC3-D01E-446F-A20F-889C29A421E6}"/>
    <hyperlink ref="BD219" r:id="rId196" xr:uid="{687217A2-3A03-4A21-95E1-875C9C036BB0}"/>
    <hyperlink ref="BD220" r:id="rId197" xr:uid="{4DCA5F62-AB14-4E16-8B38-7DC9392E790D}"/>
    <hyperlink ref="BD218" r:id="rId198" xr:uid="{779734E9-3012-40D0-8D24-5C00CF936137}"/>
    <hyperlink ref="BD221" r:id="rId199" xr:uid="{F1AAC59B-6BF5-4255-9411-49DA90A69518}"/>
    <hyperlink ref="BD224" r:id="rId200" xr:uid="{C1D29371-F59F-41DF-9BDF-42DD19B8D9C6}"/>
    <hyperlink ref="BD225" r:id="rId201" xr:uid="{BFB88545-4E20-49FD-8287-83CA6AACB16E}"/>
    <hyperlink ref="BD226" r:id="rId202" xr:uid="{D35D7473-A301-435A-AFCA-06A2BB8E90CC}"/>
    <hyperlink ref="BD227" r:id="rId203" xr:uid="{5222AC33-1663-421D-A29B-882749942CD4}"/>
    <hyperlink ref="BD228" r:id="rId204" display="https://d1.awsstatic.com/events/Summits/reinvent2023/INO106_Driving-efficiency-and-sustainability-with-AWS-innovation-mechanisms.pdf" xr:uid="{679D5426-4204-464D-B12B-BEC63877F535}"/>
    <hyperlink ref="BD229" r:id="rId205" xr:uid="{107530A4-81B6-46FB-B2FA-6DC2E3E3D1F3}"/>
    <hyperlink ref="BD230" r:id="rId206" xr:uid="{89EA7626-E5C1-4E81-8A80-533F1A8C0680}"/>
    <hyperlink ref="BD231" r:id="rId207" xr:uid="{018AA1EE-0710-4936-8098-2E858165B1CA}"/>
    <hyperlink ref="BD233" r:id="rId208" xr:uid="{A1801C83-F353-4E0D-9886-901DC21D38B6}"/>
    <hyperlink ref="BD234" r:id="rId209" xr:uid="{4FC81E3B-C7B7-4716-9376-769BBEA04633}"/>
    <hyperlink ref="BD235" r:id="rId210" display="https://aws.amazon.com/solutions/case-studies/coca-cola-iot-sitewise/" xr:uid="{AE4A5A53-933D-41A7-8D00-D2C0857DBF50}"/>
    <hyperlink ref="BD232" r:id="rId211" xr:uid="{14C6BF2D-F015-4571-AC4A-E361414BE106}"/>
    <hyperlink ref="BD191" r:id="rId212" display="https://blog.unity.com/industry/building-smarter-cities-with-digital-twins" xr:uid="{1D7055AA-B9B4-4B42-A3BC-72B4E003D80C}"/>
    <hyperlink ref="BD236" r:id="rId213" xr:uid="{E84D5C74-9034-4ABB-B969-BD38974F8A66}"/>
    <hyperlink ref="BD211" r:id="rId214" xr:uid="{D5924537-3648-445D-BFB9-A94E07685300}"/>
    <hyperlink ref="BD237" r:id="rId215" xr:uid="{631DFFB4-F436-4587-8DCB-60E5E25665E3}"/>
    <hyperlink ref="BD238" r:id="rId216" xr:uid="{E0ABF412-38F4-46FD-A1A0-0751A12CDB13}"/>
    <hyperlink ref="BD240" r:id="rId217" xr:uid="{ED5EEAB0-1827-40D8-8A30-6934E59DBECF}"/>
    <hyperlink ref="BD241" r:id="rId218" xr:uid="{0A1197E9-91A8-415D-9FED-4D903C1E090E}"/>
    <hyperlink ref="BD242" r:id="rId219" xr:uid="{A5EFEE40-0220-4375-A35D-A9BE57ED2877}"/>
    <hyperlink ref="BD243" r:id="rId220" xr:uid="{5072DB23-EACA-49DC-9A59-D7E119A20754}"/>
    <hyperlink ref="BD244" r:id="rId221" xr:uid="{59B90917-85F8-4CA8-A315-A5710906B2E8}"/>
    <hyperlink ref="BD245" r:id="rId222" xr:uid="{3708E2DB-EA3C-4B18-88BE-7988039E64B0}"/>
    <hyperlink ref="BD246" r:id="rId223" xr:uid="{5527CF73-2D3B-4723-950E-107C41626876}"/>
    <hyperlink ref="BD248" r:id="rId224" xr:uid="{61A7C7C0-5D44-4AD6-9300-25AF3BC20B83}"/>
    <hyperlink ref="BD247" r:id="rId225" location=":~:text=Enshrined%20in%20these%20values%20is,are%20far%2Dreaching%20and%20challenging." display="https://www.cdbb.cam.ac.uk/DFTG/GeminiPrinciples - :~:text=Enshrined%20in%20these%20values%20is,are%20far%2Dreaching%20and%20challenging." xr:uid="{1AD80E2E-B48C-4FCF-AAC7-FFD4B943AEB4}"/>
    <hyperlink ref="BD253" r:id="rId226" xr:uid="{27D27719-436E-4299-9192-6D70AC1FC026}"/>
    <hyperlink ref="BD254" r:id="rId227" xr:uid="{AC13228B-1FF4-4EB0-BB67-A25F7C33C75D}"/>
    <hyperlink ref="BD255" r:id="rId228" xr:uid="{EB4B2152-157B-4293-8A85-507D7BDE940A}"/>
    <hyperlink ref="BD256" r:id="rId229" xr:uid="{BADCAB04-5009-4933-A1E4-1CB0EBF5CAA8}"/>
    <hyperlink ref="BD257" r:id="rId230" display="https://blog.unity.com/industry/reimagining-community-with-digital-twin-technology " xr:uid="{5EE11585-FE6F-4975-BA83-488A9FCD0E36}"/>
    <hyperlink ref="BD258" r:id="rId231" xr:uid="{C4080B04-41AF-4CF3-9985-DB932904C6F4}"/>
    <hyperlink ref="BD259" r:id="rId232" xr:uid="{153E28E9-4D8F-49F8-87A1-D14717A9EA55}"/>
    <hyperlink ref="BD260" r:id="rId233" display="https://www.tyndall.af.mil/News/Article-Display/Article/3667746/tyndall-updates-digital-twin-imagery/" xr:uid="{46456519-5E0A-43E2-A909-53D42F467303}"/>
    <hyperlink ref="BD262" r:id="rId234" xr:uid="{76725AF3-B11A-4F48-B867-9A4E8E987180}"/>
    <hyperlink ref="BD266" r:id="rId235" xr:uid="{A4C257A9-95B4-4CA7-B7B7-FB8A07BB6901}"/>
    <hyperlink ref="BD267" r:id="rId236" xr:uid="{84503D6E-BE87-4F7C-8B8C-8CFBF4D44C90}"/>
    <hyperlink ref="BD270" r:id="rId237" xr:uid="{A15ECBA0-E2E8-413E-9F24-E0B44899D5B6}"/>
    <hyperlink ref="BD272" r:id="rId238" xr:uid="{48260E48-1C61-4A49-B219-A9854BE88D9B}"/>
    <hyperlink ref="BD122" r:id="rId239" xr:uid="{A29F2A08-88D0-4CEF-9C8A-9C258A238809}"/>
    <hyperlink ref="BD184" r:id="rId240" xr:uid="{705B0A14-F0F6-45F7-8F72-C2ABE185AD69}"/>
    <hyperlink ref="BD276" r:id="rId241" xr:uid="{6DBFF344-C5A2-4DA5-9390-F65274C4B253}"/>
    <hyperlink ref="BD277" r:id="rId242" xr:uid="{DFA80573-E5CC-44D3-A84F-5EA0984DB502}"/>
    <hyperlink ref="BD278" r:id="rId243" display="https://it.nttdata.com/news-and-events/2022/ntt-data-e-acea_x000a_ _x000a_https://es.nttdata.com/insights/case-studies/acea-mejora-la-gestion-del-agua-con-metodologia-agile _x000a__x000a_https://www.arenadigitale.it/2024/06/21/acea-waidy-management-system-si-aggiudica-il-premio-compasso-doro/  " xr:uid="{119FB776-8B8F-4593-A1C6-9880583B8D9F}"/>
    <hyperlink ref="BD281" r:id="rId244" xr:uid="{6114CF70-6D14-4362-A62D-DE316450E847}"/>
    <hyperlink ref="BD282" r:id="rId245" xr:uid="{EF447EBC-9C8C-479B-A14B-4009BA67250B}"/>
    <hyperlink ref="BD284" r:id="rId246" xr:uid="{32B0FEC7-E1A1-49BE-B93B-F8A62119BEC3}"/>
    <hyperlink ref="BD289" r:id="rId247" xr:uid="{A8DBCC94-DBFC-48F7-9503-4D500C599928}"/>
    <hyperlink ref="BD288" r:id="rId248" xr:uid="{3D471305-8471-4ADB-8A66-7FD1F252D725}"/>
  </hyperlinks>
  <pageMargins left="0.7" right="0.7" top="0.75" bottom="0.75" header="0.3" footer="0.3"/>
  <pageSetup paperSize="9" orientation="portrait" r:id="rId249"/>
  <legacyDrawing r:id="rId250"/>
  <extLst>
    <ext xmlns:x14="http://schemas.microsoft.com/office/spreadsheetml/2009/9/main" uri="{CCE6A557-97BC-4b89-ADB6-D9C93CAAB3DF}">
      <x14:dataValidations xmlns:xm="http://schemas.microsoft.com/office/excel/2006/main" count="7">
        <x14:dataValidation type="list" allowBlank="1" showInputMessage="1" showErrorMessage="1" xr:uid="{5D925CCD-C103-4B43-A95C-1C02F7177B62}">
          <x14:formula1>
            <xm:f>Dropdown!$B$20:$B$23</xm:f>
          </x14:formula1>
          <xm:sqref>Q215 Q8:Q212 H8:H289</xm:sqref>
        </x14:dataValidation>
        <x14:dataValidation type="list" allowBlank="1" showInputMessage="1" showErrorMessage="1" xr:uid="{82B14E58-C5B3-4C62-A26D-D5C8E86F91FE}">
          <x14:formula1>
            <xm:f>Dropdown!$B$60:$B$66</xm:f>
          </x14:formula1>
          <xm:sqref>N8:N289</xm:sqref>
        </x14:dataValidation>
        <x14:dataValidation type="list" allowBlank="1" showInputMessage="1" showErrorMessage="1" xr:uid="{E978FF69-8941-479C-8524-5C2970CA4D4C}">
          <x14:formula1>
            <xm:f>Dropdown!$B$49:$B$57</xm:f>
          </x14:formula1>
          <xm:sqref>L8:L289</xm:sqref>
        </x14:dataValidation>
        <x14:dataValidation type="list" allowBlank="1" showInputMessage="1" showErrorMessage="1" xr:uid="{CF408BC0-01FA-4414-8730-81E233DAB283}">
          <x14:formula1>
            <xm:f>Dropdown!$B$26:$B$46</xm:f>
          </x14:formula1>
          <xm:sqref>K8:K289</xm:sqref>
        </x14:dataValidation>
        <x14:dataValidation type="list" allowBlank="1" showInputMessage="1" showErrorMessage="1" xr:uid="{68E5617C-CA0C-4F4D-B702-2B8261D44CFC}">
          <x14:formula1>
            <xm:f>Dropdown!$B$14:$B$17</xm:f>
          </x14:formula1>
          <xm:sqref>G8:G289</xm:sqref>
        </x14:dataValidation>
        <x14:dataValidation type="list" allowBlank="1" showInputMessage="1" showErrorMessage="1" xr:uid="{12214076-7F6C-4867-9FEC-DFACCA0FA7C4}">
          <x14:formula1>
            <xm:f>Dropdown!$B$4:$B$11</xm:f>
          </x14:formula1>
          <xm:sqref>I8:I289</xm:sqref>
        </x14:dataValidation>
        <x14:dataValidation type="list" allowBlank="1" showInputMessage="1" xr:uid="{17B828C8-A7B4-4DEC-AA7D-A407958F9FB4}">
          <x14:formula1>
            <xm:f>Dropdown!$B$69:$B$75</xm:f>
          </x14:formula1>
          <xm:sqref>J8:J289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C624-9C25-4CFB-93B7-6AFFFFCDCC47}">
  <sheetPr codeName="Sheet18">
    <tabColor theme="2"/>
  </sheetPr>
  <dimension ref="A1:BD336"/>
  <sheetViews>
    <sheetView zoomScale="70" zoomScaleNormal="70" workbookViewId="0"/>
  </sheetViews>
  <sheetFormatPr defaultRowHeight="15.6" x14ac:dyDescent="0.3"/>
  <cols>
    <col min="1" max="1" width="2.8984375" style="198" customWidth="1"/>
    <col min="2" max="2" width="160.796875" bestFit="1" customWidth="1"/>
    <col min="3" max="3" width="15.19921875" bestFit="1" customWidth="1"/>
    <col min="4" max="4" width="7" bestFit="1" customWidth="1"/>
    <col min="5" max="5" width="6.3984375" bestFit="1" customWidth="1"/>
    <col min="6" max="6" width="20.3984375" bestFit="1" customWidth="1"/>
    <col min="7" max="7" width="4.3984375" bestFit="1" customWidth="1"/>
    <col min="8" max="9" width="13.59765625" bestFit="1" customWidth="1"/>
    <col min="10" max="10" width="11" bestFit="1" customWidth="1"/>
    <col min="11" max="11" width="26.3984375" bestFit="1" customWidth="1"/>
    <col min="12" max="12" width="11" bestFit="1" customWidth="1"/>
    <col min="13" max="16" width="7.59765625" bestFit="1" customWidth="1"/>
    <col min="17" max="17" width="14" customWidth="1"/>
    <col min="18" max="18" width="4" bestFit="1" customWidth="1"/>
    <col min="19" max="19" width="16.3984375" bestFit="1" customWidth="1"/>
    <col min="20" max="20" width="6" bestFit="1" customWidth="1"/>
    <col min="21" max="21" width="10.8984375" bestFit="1" customWidth="1"/>
    <col min="22" max="22" width="18.3984375" bestFit="1" customWidth="1"/>
    <col min="23" max="23" width="6" bestFit="1" customWidth="1"/>
    <col min="24" max="24" width="6.09765625" bestFit="1" customWidth="1"/>
    <col min="25" max="25" width="10.8984375" bestFit="1" customWidth="1"/>
  </cols>
  <sheetData>
    <row r="1" spans="1:56" s="201" customFormat="1" ht="15" customHeight="1" x14ac:dyDescent="0.35">
      <c r="A1" s="207"/>
      <c r="B1" s="199"/>
      <c r="C1" s="200"/>
      <c r="J1" s="206"/>
      <c r="K1" s="200"/>
      <c r="L1" s="200"/>
      <c r="O1" s="15"/>
      <c r="AN1" s="5"/>
      <c r="BC1" s="5"/>
      <c r="BD1" s="203"/>
    </row>
    <row r="2" spans="1:56" s="201" customFormat="1" ht="25.2" x14ac:dyDescent="0.45">
      <c r="A2" s="67"/>
      <c r="B2" s="209" t="s">
        <v>879</v>
      </c>
      <c r="C2" s="69"/>
      <c r="D2" s="70"/>
      <c r="E2" s="70"/>
      <c r="F2" s="70"/>
      <c r="G2" s="70"/>
      <c r="H2" s="70"/>
      <c r="I2" s="70"/>
      <c r="J2" s="71"/>
      <c r="K2" s="69"/>
      <c r="L2" s="69"/>
      <c r="M2" s="70"/>
      <c r="N2" s="70"/>
      <c r="O2" s="72"/>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3"/>
    </row>
    <row r="3" spans="1:56" s="201" customFormat="1" x14ac:dyDescent="0.3">
      <c r="A3" s="67"/>
      <c r="B3" s="74" t="s">
        <v>893</v>
      </c>
      <c r="C3" s="69"/>
      <c r="D3" s="70"/>
      <c r="E3" s="70"/>
      <c r="F3" s="70"/>
      <c r="G3" s="70"/>
      <c r="H3" s="70"/>
      <c r="I3" s="70"/>
      <c r="J3" s="71"/>
      <c r="K3" s="69"/>
      <c r="L3" s="69"/>
      <c r="M3" s="70"/>
      <c r="N3" s="70"/>
      <c r="O3" s="72"/>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3"/>
    </row>
    <row r="4" spans="1:56" s="58" customFormat="1" ht="35.4" customHeight="1" x14ac:dyDescent="0.3">
      <c r="A4" s="75"/>
      <c r="B4" s="208" t="s">
        <v>1950</v>
      </c>
      <c r="C4" s="76"/>
      <c r="D4" s="76"/>
      <c r="E4" s="208"/>
      <c r="F4" s="77"/>
      <c r="G4" s="77"/>
      <c r="H4" s="77"/>
      <c r="I4" s="77"/>
      <c r="J4" s="78"/>
      <c r="K4" s="79"/>
      <c r="L4" s="79"/>
      <c r="M4" s="77"/>
      <c r="N4" s="77"/>
      <c r="O4" s="80"/>
      <c r="P4" s="77"/>
      <c r="Q4" s="77"/>
      <c r="R4" s="77"/>
      <c r="S4" s="77"/>
      <c r="T4" s="77"/>
      <c r="U4" s="77"/>
      <c r="V4" s="77"/>
      <c r="W4" s="77"/>
      <c r="X4" s="77"/>
      <c r="Y4" s="77"/>
      <c r="Z4" s="81"/>
      <c r="AA4" s="77"/>
      <c r="AB4" s="77"/>
      <c r="AC4" s="77"/>
      <c r="AD4" s="77"/>
      <c r="AE4" s="77"/>
      <c r="AF4" s="77"/>
      <c r="AG4" s="77"/>
      <c r="AH4" s="77"/>
      <c r="AI4" s="77"/>
      <c r="AJ4" s="77"/>
      <c r="AK4" s="77"/>
      <c r="AL4" s="77"/>
      <c r="AM4" s="77"/>
      <c r="AN4" s="77"/>
      <c r="AO4" s="81"/>
      <c r="AP4" s="77"/>
      <c r="AQ4" s="77"/>
      <c r="AR4" s="77"/>
      <c r="AS4" s="77"/>
      <c r="AT4" s="77"/>
      <c r="AU4" s="77"/>
      <c r="AV4" s="77"/>
      <c r="AW4" s="77"/>
      <c r="AX4" s="77"/>
      <c r="AY4" s="77"/>
      <c r="AZ4" s="77"/>
      <c r="BA4" s="77"/>
      <c r="BB4" s="77"/>
      <c r="BC4" s="77"/>
      <c r="BD4" s="82"/>
    </row>
    <row r="6" spans="1:56" s="145" customFormat="1" x14ac:dyDescent="0.3">
      <c r="B6" s="216" t="s">
        <v>1948</v>
      </c>
      <c r="C6" s="216" t="s">
        <v>1947</v>
      </c>
      <c r="D6"/>
      <c r="E6"/>
      <c r="F6"/>
      <c r="G6"/>
      <c r="H6"/>
      <c r="I6"/>
      <c r="J6"/>
      <c r="K6"/>
      <c r="L6"/>
      <c r="M6"/>
      <c r="N6"/>
      <c r="O6"/>
      <c r="P6"/>
      <c r="Q6"/>
    </row>
    <row r="7" spans="1:56" x14ac:dyDescent="0.3">
      <c r="B7" s="144" t="s">
        <v>0</v>
      </c>
      <c r="C7" s="198" t="s">
        <v>1</v>
      </c>
      <c r="D7" s="198" t="s">
        <v>2</v>
      </c>
      <c r="E7" s="198" t="s">
        <v>527</v>
      </c>
      <c r="F7" s="198" t="s">
        <v>3</v>
      </c>
      <c r="G7" s="198" t="s">
        <v>9</v>
      </c>
      <c r="H7" s="198" t="s">
        <v>4</v>
      </c>
      <c r="I7" s="198" t="s">
        <v>5</v>
      </c>
      <c r="J7" s="198" t="s">
        <v>6</v>
      </c>
    </row>
    <row r="8" spans="1:56" x14ac:dyDescent="0.3">
      <c r="B8" s="1" t="s">
        <v>8</v>
      </c>
      <c r="C8" s="217">
        <v>3</v>
      </c>
      <c r="D8" s="217">
        <v>3</v>
      </c>
      <c r="E8" s="217">
        <v>2</v>
      </c>
      <c r="F8" s="217"/>
      <c r="G8" s="217"/>
      <c r="H8" s="217"/>
      <c r="I8" s="217"/>
      <c r="J8" s="217">
        <v>8</v>
      </c>
    </row>
    <row r="9" spans="1:56" x14ac:dyDescent="0.3">
      <c r="B9" s="218" t="s">
        <v>15</v>
      </c>
      <c r="C9" s="217">
        <v>3</v>
      </c>
      <c r="D9" s="217">
        <v>3</v>
      </c>
      <c r="E9" s="217">
        <v>2</v>
      </c>
      <c r="F9" s="217"/>
      <c r="G9" s="217"/>
      <c r="H9" s="217"/>
      <c r="I9" s="217"/>
      <c r="J9" s="217">
        <v>8</v>
      </c>
    </row>
    <row r="10" spans="1:56" x14ac:dyDescent="0.3">
      <c r="B10" s="219" t="s">
        <v>106</v>
      </c>
      <c r="C10" s="217"/>
      <c r="D10" s="217">
        <v>1</v>
      </c>
      <c r="E10" s="217"/>
      <c r="F10" s="217"/>
      <c r="G10" s="217"/>
      <c r="H10" s="217"/>
      <c r="I10" s="217"/>
      <c r="J10" s="217">
        <v>1</v>
      </c>
    </row>
    <row r="11" spans="1:56" x14ac:dyDescent="0.3">
      <c r="B11" s="219" t="s">
        <v>575</v>
      </c>
      <c r="C11" s="217">
        <v>1</v>
      </c>
      <c r="D11" s="217"/>
      <c r="E11" s="217"/>
      <c r="F11" s="217"/>
      <c r="G11" s="217"/>
      <c r="H11" s="217"/>
      <c r="I11" s="217"/>
      <c r="J11" s="217">
        <v>1</v>
      </c>
    </row>
    <row r="12" spans="1:56" x14ac:dyDescent="0.3">
      <c r="B12" s="219" t="s">
        <v>593</v>
      </c>
      <c r="C12" s="217"/>
      <c r="D12" s="217"/>
      <c r="E12" s="217">
        <v>1</v>
      </c>
      <c r="F12" s="217"/>
      <c r="G12" s="217"/>
      <c r="H12" s="217"/>
      <c r="I12" s="217"/>
      <c r="J12" s="217">
        <v>1</v>
      </c>
    </row>
    <row r="13" spans="1:56" x14ac:dyDescent="0.3">
      <c r="B13" s="219" t="s">
        <v>641</v>
      </c>
      <c r="C13" s="217"/>
      <c r="D13" s="217">
        <v>1</v>
      </c>
      <c r="E13" s="217"/>
      <c r="F13" s="217"/>
      <c r="G13" s="217"/>
      <c r="H13" s="217"/>
      <c r="I13" s="217"/>
      <c r="J13" s="217">
        <v>1</v>
      </c>
    </row>
    <row r="14" spans="1:56" x14ac:dyDescent="0.3">
      <c r="B14" s="219" t="s">
        <v>525</v>
      </c>
      <c r="C14" s="217"/>
      <c r="D14" s="217"/>
      <c r="E14" s="217">
        <v>1</v>
      </c>
      <c r="F14" s="217"/>
      <c r="G14" s="217"/>
      <c r="H14" s="217"/>
      <c r="I14" s="217"/>
      <c r="J14" s="217">
        <v>1</v>
      </c>
    </row>
    <row r="15" spans="1:56" x14ac:dyDescent="0.3">
      <c r="B15" s="219" t="s">
        <v>611</v>
      </c>
      <c r="C15" s="217">
        <v>1</v>
      </c>
      <c r="D15" s="217"/>
      <c r="E15" s="217"/>
      <c r="F15" s="217"/>
      <c r="G15" s="217"/>
      <c r="H15" s="217"/>
      <c r="I15" s="217"/>
      <c r="J15" s="217">
        <v>1</v>
      </c>
    </row>
    <row r="16" spans="1:56" x14ac:dyDescent="0.3">
      <c r="B16" s="219" t="s">
        <v>834</v>
      </c>
      <c r="C16" s="217">
        <v>1</v>
      </c>
      <c r="D16" s="217"/>
      <c r="E16" s="217"/>
      <c r="F16" s="217"/>
      <c r="G16" s="217"/>
      <c r="H16" s="217"/>
      <c r="I16" s="217"/>
      <c r="J16" s="217">
        <v>1</v>
      </c>
    </row>
    <row r="17" spans="2:10" x14ac:dyDescent="0.3">
      <c r="B17" s="219" t="s">
        <v>1945</v>
      </c>
      <c r="C17" s="217"/>
      <c r="D17" s="217">
        <v>1</v>
      </c>
      <c r="E17" s="217"/>
      <c r="F17" s="217"/>
      <c r="G17" s="217"/>
      <c r="H17" s="217"/>
      <c r="I17" s="217"/>
      <c r="J17" s="217">
        <v>1</v>
      </c>
    </row>
    <row r="18" spans="2:10" x14ac:dyDescent="0.3">
      <c r="B18" s="1" t="s">
        <v>13</v>
      </c>
      <c r="C18" s="217">
        <v>9</v>
      </c>
      <c r="D18" s="217">
        <v>16</v>
      </c>
      <c r="E18" s="217"/>
      <c r="F18" s="217">
        <v>3</v>
      </c>
      <c r="G18" s="217">
        <v>3</v>
      </c>
      <c r="H18" s="217">
        <v>9</v>
      </c>
      <c r="I18" s="217">
        <v>2</v>
      </c>
      <c r="J18" s="217">
        <v>42</v>
      </c>
    </row>
    <row r="19" spans="2:10" x14ac:dyDescent="0.3">
      <c r="B19" s="218" t="s">
        <v>837</v>
      </c>
      <c r="C19" s="217"/>
      <c r="D19" s="217">
        <v>1</v>
      </c>
      <c r="E19" s="217"/>
      <c r="F19" s="217"/>
      <c r="G19" s="217"/>
      <c r="H19" s="217"/>
      <c r="I19" s="217"/>
      <c r="J19" s="217">
        <v>1</v>
      </c>
    </row>
    <row r="20" spans="2:10" x14ac:dyDescent="0.3">
      <c r="B20" s="219" t="s">
        <v>1905</v>
      </c>
      <c r="C20" s="217"/>
      <c r="D20" s="217">
        <v>1</v>
      </c>
      <c r="E20" s="217"/>
      <c r="F20" s="217"/>
      <c r="G20" s="217"/>
      <c r="H20" s="217"/>
      <c r="I20" s="217"/>
      <c r="J20" s="217">
        <v>1</v>
      </c>
    </row>
    <row r="21" spans="2:10" x14ac:dyDescent="0.3">
      <c r="B21" s="218" t="s">
        <v>47</v>
      </c>
      <c r="C21" s="217">
        <v>1</v>
      </c>
      <c r="D21" s="217"/>
      <c r="E21" s="217"/>
      <c r="F21" s="217"/>
      <c r="G21" s="217"/>
      <c r="H21" s="217"/>
      <c r="I21" s="217"/>
      <c r="J21" s="217">
        <v>1</v>
      </c>
    </row>
    <row r="22" spans="2:10" x14ac:dyDescent="0.3">
      <c r="B22" s="219" t="s">
        <v>1001</v>
      </c>
      <c r="C22" s="217">
        <v>1</v>
      </c>
      <c r="D22" s="217"/>
      <c r="E22" s="217"/>
      <c r="F22" s="217"/>
      <c r="G22" s="217"/>
      <c r="H22" s="217"/>
      <c r="I22" s="217"/>
      <c r="J22" s="217">
        <v>1</v>
      </c>
    </row>
    <row r="23" spans="2:10" x14ac:dyDescent="0.3">
      <c r="B23" s="218" t="s">
        <v>24</v>
      </c>
      <c r="C23" s="217">
        <v>1</v>
      </c>
      <c r="D23" s="217">
        <v>1</v>
      </c>
      <c r="E23" s="217"/>
      <c r="F23" s="217"/>
      <c r="G23" s="217"/>
      <c r="H23" s="217">
        <v>2</v>
      </c>
      <c r="I23" s="217"/>
      <c r="J23" s="217">
        <v>4</v>
      </c>
    </row>
    <row r="24" spans="2:10" x14ac:dyDescent="0.3">
      <c r="B24" s="219" t="s">
        <v>345</v>
      </c>
      <c r="C24" s="217"/>
      <c r="D24" s="217">
        <v>1</v>
      </c>
      <c r="E24" s="217"/>
      <c r="F24" s="217"/>
      <c r="G24" s="217"/>
      <c r="H24" s="217"/>
      <c r="I24" s="217"/>
      <c r="J24" s="217">
        <v>1</v>
      </c>
    </row>
    <row r="25" spans="2:10" x14ac:dyDescent="0.3">
      <c r="B25" s="219" t="s">
        <v>650</v>
      </c>
      <c r="C25" s="217"/>
      <c r="D25" s="217"/>
      <c r="E25" s="217"/>
      <c r="F25" s="217"/>
      <c r="G25" s="217"/>
      <c r="H25" s="217">
        <v>1</v>
      </c>
      <c r="I25" s="217"/>
      <c r="J25" s="217">
        <v>1</v>
      </c>
    </row>
    <row r="26" spans="2:10" x14ac:dyDescent="0.3">
      <c r="B26" s="219" t="s">
        <v>351</v>
      </c>
      <c r="C26" s="217">
        <v>1</v>
      </c>
      <c r="D26" s="217"/>
      <c r="E26" s="217"/>
      <c r="F26" s="217"/>
      <c r="G26" s="217"/>
      <c r="H26" s="217"/>
      <c r="I26" s="217"/>
      <c r="J26" s="217">
        <v>1</v>
      </c>
    </row>
    <row r="27" spans="2:10" x14ac:dyDescent="0.3">
      <c r="B27" s="219" t="s">
        <v>361</v>
      </c>
      <c r="C27" s="217"/>
      <c r="D27" s="217"/>
      <c r="E27" s="217"/>
      <c r="F27" s="217"/>
      <c r="G27" s="217"/>
      <c r="H27" s="217">
        <v>1</v>
      </c>
      <c r="I27" s="217"/>
      <c r="J27" s="217">
        <v>1</v>
      </c>
    </row>
    <row r="28" spans="2:10" x14ac:dyDescent="0.3">
      <c r="B28" s="218" t="s">
        <v>26</v>
      </c>
      <c r="C28" s="217">
        <v>2</v>
      </c>
      <c r="D28" s="217">
        <v>5</v>
      </c>
      <c r="E28" s="217"/>
      <c r="F28" s="217">
        <v>1</v>
      </c>
      <c r="G28" s="217">
        <v>1</v>
      </c>
      <c r="H28" s="217">
        <v>3</v>
      </c>
      <c r="I28" s="217">
        <v>2</v>
      </c>
      <c r="J28" s="217">
        <v>14</v>
      </c>
    </row>
    <row r="29" spans="2:10" x14ac:dyDescent="0.3">
      <c r="B29" s="219" t="s">
        <v>651</v>
      </c>
      <c r="C29" s="217">
        <v>1</v>
      </c>
      <c r="D29" s="217"/>
      <c r="E29" s="217"/>
      <c r="F29" s="217"/>
      <c r="G29" s="217"/>
      <c r="H29" s="217"/>
      <c r="I29" s="217"/>
      <c r="J29" s="217">
        <v>1</v>
      </c>
    </row>
    <row r="30" spans="2:10" x14ac:dyDescent="0.3">
      <c r="B30" s="219" t="s">
        <v>374</v>
      </c>
      <c r="C30" s="217"/>
      <c r="D30" s="217"/>
      <c r="E30" s="217"/>
      <c r="F30" s="217"/>
      <c r="G30" s="217"/>
      <c r="H30" s="217">
        <v>1</v>
      </c>
      <c r="I30" s="217"/>
      <c r="J30" s="217">
        <v>1</v>
      </c>
    </row>
    <row r="31" spans="2:10" x14ac:dyDescent="0.3">
      <c r="B31" s="219" t="s">
        <v>358</v>
      </c>
      <c r="C31" s="217"/>
      <c r="D31" s="217">
        <v>1</v>
      </c>
      <c r="E31" s="217"/>
      <c r="F31" s="217"/>
      <c r="G31" s="217"/>
      <c r="H31" s="217"/>
      <c r="I31" s="217"/>
      <c r="J31" s="217">
        <v>1</v>
      </c>
    </row>
    <row r="32" spans="2:10" x14ac:dyDescent="0.3">
      <c r="B32" s="219" t="s">
        <v>798</v>
      </c>
      <c r="C32" s="217"/>
      <c r="D32" s="217">
        <v>1</v>
      </c>
      <c r="E32" s="217"/>
      <c r="F32" s="217"/>
      <c r="G32" s="217"/>
      <c r="H32" s="217"/>
      <c r="I32" s="217"/>
      <c r="J32" s="217">
        <v>1</v>
      </c>
    </row>
    <row r="33" spans="2:10" x14ac:dyDescent="0.3">
      <c r="B33" s="219" t="s">
        <v>362</v>
      </c>
      <c r="C33" s="217"/>
      <c r="D33" s="217">
        <v>1</v>
      </c>
      <c r="E33" s="217"/>
      <c r="F33" s="217"/>
      <c r="G33" s="217"/>
      <c r="H33" s="217"/>
      <c r="I33" s="217"/>
      <c r="J33" s="217">
        <v>1</v>
      </c>
    </row>
    <row r="34" spans="2:10" x14ac:dyDescent="0.3">
      <c r="B34" s="219" t="s">
        <v>348</v>
      </c>
      <c r="C34" s="217"/>
      <c r="D34" s="217"/>
      <c r="E34" s="217"/>
      <c r="F34" s="217">
        <v>1</v>
      </c>
      <c r="G34" s="217"/>
      <c r="H34" s="217"/>
      <c r="I34" s="217"/>
      <c r="J34" s="217">
        <v>1</v>
      </c>
    </row>
    <row r="35" spans="2:10" x14ac:dyDescent="0.3">
      <c r="B35" s="219" t="s">
        <v>347</v>
      </c>
      <c r="C35" s="217">
        <v>1</v>
      </c>
      <c r="D35" s="217"/>
      <c r="E35" s="217"/>
      <c r="F35" s="217"/>
      <c r="G35" s="217"/>
      <c r="H35" s="217"/>
      <c r="I35" s="217"/>
      <c r="J35" s="217">
        <v>1</v>
      </c>
    </row>
    <row r="36" spans="2:10" x14ac:dyDescent="0.3">
      <c r="B36" s="219" t="s">
        <v>360</v>
      </c>
      <c r="C36" s="217"/>
      <c r="D36" s="217"/>
      <c r="E36" s="217"/>
      <c r="F36" s="217"/>
      <c r="G36" s="217"/>
      <c r="H36" s="217">
        <v>1</v>
      </c>
      <c r="I36" s="217"/>
      <c r="J36" s="217">
        <v>1</v>
      </c>
    </row>
    <row r="37" spans="2:10" x14ac:dyDescent="0.3">
      <c r="B37" s="219" t="s">
        <v>355</v>
      </c>
      <c r="C37" s="217"/>
      <c r="D37" s="217"/>
      <c r="E37" s="217"/>
      <c r="F37" s="217"/>
      <c r="G37" s="217"/>
      <c r="H37" s="217"/>
      <c r="I37" s="217">
        <v>1</v>
      </c>
      <c r="J37" s="217">
        <v>1</v>
      </c>
    </row>
    <row r="38" spans="2:10" x14ac:dyDescent="0.3">
      <c r="B38" s="219" t="s">
        <v>663</v>
      </c>
      <c r="C38" s="217"/>
      <c r="D38" s="217">
        <v>1</v>
      </c>
      <c r="E38" s="217"/>
      <c r="F38" s="217"/>
      <c r="G38" s="217"/>
      <c r="H38" s="217"/>
      <c r="I38" s="217"/>
      <c r="J38" s="217">
        <v>1</v>
      </c>
    </row>
    <row r="39" spans="2:10" x14ac:dyDescent="0.3">
      <c r="B39" s="219" t="s">
        <v>652</v>
      </c>
      <c r="C39" s="217"/>
      <c r="D39" s="217"/>
      <c r="E39" s="217"/>
      <c r="F39" s="217"/>
      <c r="G39" s="217">
        <v>1</v>
      </c>
      <c r="H39" s="217"/>
      <c r="I39" s="217"/>
      <c r="J39" s="217">
        <v>1</v>
      </c>
    </row>
    <row r="40" spans="2:10" x14ac:dyDescent="0.3">
      <c r="B40" s="219" t="s">
        <v>597</v>
      </c>
      <c r="C40" s="217"/>
      <c r="D40" s="217">
        <v>1</v>
      </c>
      <c r="E40" s="217"/>
      <c r="F40" s="217"/>
      <c r="G40" s="217"/>
      <c r="H40" s="217"/>
      <c r="I40" s="217"/>
      <c r="J40" s="217">
        <v>1</v>
      </c>
    </row>
    <row r="41" spans="2:10" x14ac:dyDescent="0.3">
      <c r="B41" s="219" t="s">
        <v>1111</v>
      </c>
      <c r="C41" s="217"/>
      <c r="D41" s="217"/>
      <c r="E41" s="217"/>
      <c r="F41" s="217"/>
      <c r="G41" s="217"/>
      <c r="H41" s="217">
        <v>1</v>
      </c>
      <c r="I41" s="217"/>
      <c r="J41" s="217">
        <v>1</v>
      </c>
    </row>
    <row r="42" spans="2:10" x14ac:dyDescent="0.3">
      <c r="B42" s="219" t="s">
        <v>1907</v>
      </c>
      <c r="C42" s="217"/>
      <c r="D42" s="217"/>
      <c r="E42" s="217"/>
      <c r="F42" s="217"/>
      <c r="G42" s="217"/>
      <c r="H42" s="217"/>
      <c r="I42" s="217">
        <v>1</v>
      </c>
      <c r="J42" s="217">
        <v>1</v>
      </c>
    </row>
    <row r="43" spans="2:10" x14ac:dyDescent="0.3">
      <c r="B43" s="218" t="s">
        <v>30</v>
      </c>
      <c r="C43" s="217">
        <v>4</v>
      </c>
      <c r="D43" s="217">
        <v>6</v>
      </c>
      <c r="E43" s="217"/>
      <c r="F43" s="217">
        <v>1</v>
      </c>
      <c r="G43" s="217">
        <v>2</v>
      </c>
      <c r="H43" s="217">
        <v>2</v>
      </c>
      <c r="I43" s="217"/>
      <c r="J43" s="217">
        <v>15</v>
      </c>
    </row>
    <row r="44" spans="2:10" x14ac:dyDescent="0.3">
      <c r="B44" s="219" t="s">
        <v>901</v>
      </c>
      <c r="C44" s="217"/>
      <c r="D44" s="217"/>
      <c r="E44" s="217"/>
      <c r="F44" s="217"/>
      <c r="G44" s="217"/>
      <c r="H44" s="217">
        <v>1</v>
      </c>
      <c r="I44" s="217"/>
      <c r="J44" s="217">
        <v>1</v>
      </c>
    </row>
    <row r="45" spans="2:10" x14ac:dyDescent="0.3">
      <c r="B45" s="219" t="s">
        <v>1083</v>
      </c>
      <c r="C45" s="217"/>
      <c r="D45" s="217">
        <v>1</v>
      </c>
      <c r="E45" s="217"/>
      <c r="F45" s="217"/>
      <c r="G45" s="217"/>
      <c r="H45" s="217"/>
      <c r="I45" s="217"/>
      <c r="J45" s="217">
        <v>1</v>
      </c>
    </row>
    <row r="46" spans="2:10" x14ac:dyDescent="0.3">
      <c r="B46" s="219" t="s">
        <v>518</v>
      </c>
      <c r="C46" s="217"/>
      <c r="D46" s="217">
        <v>1</v>
      </c>
      <c r="E46" s="217"/>
      <c r="F46" s="217"/>
      <c r="G46" s="217"/>
      <c r="H46" s="217"/>
      <c r="I46" s="217"/>
      <c r="J46" s="217">
        <v>1</v>
      </c>
    </row>
    <row r="47" spans="2:10" x14ac:dyDescent="0.3">
      <c r="B47" s="219" t="s">
        <v>294</v>
      </c>
      <c r="C47" s="217">
        <v>1</v>
      </c>
      <c r="D47" s="217"/>
      <c r="E47" s="217"/>
      <c r="F47" s="217"/>
      <c r="G47" s="217"/>
      <c r="H47" s="217"/>
      <c r="I47" s="217"/>
      <c r="J47" s="217">
        <v>1</v>
      </c>
    </row>
    <row r="48" spans="2:10" x14ac:dyDescent="0.3">
      <c r="B48" s="219" t="s">
        <v>647</v>
      </c>
      <c r="C48" s="217">
        <v>1</v>
      </c>
      <c r="D48" s="217"/>
      <c r="E48" s="217"/>
      <c r="F48" s="217"/>
      <c r="G48" s="217"/>
      <c r="H48" s="217"/>
      <c r="I48" s="217"/>
      <c r="J48" s="217">
        <v>1</v>
      </c>
    </row>
    <row r="49" spans="2:10" x14ac:dyDescent="0.3">
      <c r="B49" s="219" t="s">
        <v>373</v>
      </c>
      <c r="C49" s="217"/>
      <c r="D49" s="217"/>
      <c r="E49" s="217"/>
      <c r="F49" s="217">
        <v>1</v>
      </c>
      <c r="G49" s="217"/>
      <c r="H49" s="217"/>
      <c r="I49" s="217"/>
      <c r="J49" s="217">
        <v>1</v>
      </c>
    </row>
    <row r="50" spans="2:10" x14ac:dyDescent="0.3">
      <c r="B50" s="219" t="s">
        <v>596</v>
      </c>
      <c r="C50" s="217"/>
      <c r="D50" s="217">
        <v>1</v>
      </c>
      <c r="E50" s="217"/>
      <c r="F50" s="217"/>
      <c r="G50" s="217"/>
      <c r="H50" s="217"/>
      <c r="I50" s="217"/>
      <c r="J50" s="217">
        <v>1</v>
      </c>
    </row>
    <row r="51" spans="2:10" x14ac:dyDescent="0.3">
      <c r="B51" s="219" t="s">
        <v>338</v>
      </c>
      <c r="C51" s="217">
        <v>1</v>
      </c>
      <c r="D51" s="217"/>
      <c r="E51" s="217"/>
      <c r="F51" s="217"/>
      <c r="G51" s="217"/>
      <c r="H51" s="217"/>
      <c r="I51" s="217"/>
      <c r="J51" s="217">
        <v>1</v>
      </c>
    </row>
    <row r="52" spans="2:10" x14ac:dyDescent="0.3">
      <c r="B52" s="219" t="s">
        <v>354</v>
      </c>
      <c r="C52" s="217">
        <v>1</v>
      </c>
      <c r="D52" s="217"/>
      <c r="E52" s="217"/>
      <c r="F52" s="217"/>
      <c r="G52" s="217"/>
      <c r="H52" s="217"/>
      <c r="I52" s="217"/>
      <c r="J52" s="217">
        <v>1</v>
      </c>
    </row>
    <row r="53" spans="2:10" x14ac:dyDescent="0.3">
      <c r="B53" s="219" t="s">
        <v>372</v>
      </c>
      <c r="C53" s="217"/>
      <c r="D53" s="217">
        <v>1</v>
      </c>
      <c r="E53" s="217"/>
      <c r="F53" s="217"/>
      <c r="G53" s="217"/>
      <c r="H53" s="217"/>
      <c r="I53" s="217"/>
      <c r="J53" s="217">
        <v>1</v>
      </c>
    </row>
    <row r="54" spans="2:10" x14ac:dyDescent="0.3">
      <c r="B54" s="219" t="s">
        <v>441</v>
      </c>
      <c r="C54" s="217"/>
      <c r="D54" s="217"/>
      <c r="E54" s="217"/>
      <c r="F54" s="217"/>
      <c r="G54" s="217"/>
      <c r="H54" s="217">
        <v>1</v>
      </c>
      <c r="I54" s="217"/>
      <c r="J54" s="217">
        <v>1</v>
      </c>
    </row>
    <row r="55" spans="2:10" x14ac:dyDescent="0.3">
      <c r="B55" s="219" t="s">
        <v>320</v>
      </c>
      <c r="C55" s="217"/>
      <c r="D55" s="217">
        <v>1</v>
      </c>
      <c r="E55" s="217"/>
      <c r="F55" s="217"/>
      <c r="G55" s="217"/>
      <c r="H55" s="217"/>
      <c r="I55" s="217"/>
      <c r="J55" s="217">
        <v>1</v>
      </c>
    </row>
    <row r="56" spans="2:10" x14ac:dyDescent="0.3">
      <c r="B56" s="219" t="s">
        <v>644</v>
      </c>
      <c r="C56" s="217"/>
      <c r="D56" s="217">
        <v>1</v>
      </c>
      <c r="E56" s="217"/>
      <c r="F56" s="217"/>
      <c r="G56" s="217"/>
      <c r="H56" s="217"/>
      <c r="I56" s="217"/>
      <c r="J56" s="217">
        <v>1</v>
      </c>
    </row>
    <row r="57" spans="2:10" x14ac:dyDescent="0.3">
      <c r="B57" s="219" t="s">
        <v>521</v>
      </c>
      <c r="C57" s="217"/>
      <c r="D57" s="217"/>
      <c r="E57" s="217"/>
      <c r="F57" s="217"/>
      <c r="G57" s="217">
        <v>1</v>
      </c>
      <c r="H57" s="217"/>
      <c r="I57" s="217"/>
      <c r="J57" s="217">
        <v>1</v>
      </c>
    </row>
    <row r="58" spans="2:10" x14ac:dyDescent="0.3">
      <c r="B58" s="219" t="s">
        <v>1091</v>
      </c>
      <c r="C58" s="217"/>
      <c r="D58" s="217"/>
      <c r="E58" s="217"/>
      <c r="F58" s="217"/>
      <c r="G58" s="217">
        <v>1</v>
      </c>
      <c r="H58" s="217"/>
      <c r="I58" s="217"/>
      <c r="J58" s="217">
        <v>1</v>
      </c>
    </row>
    <row r="59" spans="2:10" x14ac:dyDescent="0.3">
      <c r="B59" s="218" t="s">
        <v>62</v>
      </c>
      <c r="C59" s="217">
        <v>1</v>
      </c>
      <c r="D59" s="217">
        <v>3</v>
      </c>
      <c r="E59" s="217"/>
      <c r="F59" s="217">
        <v>1</v>
      </c>
      <c r="G59" s="217"/>
      <c r="H59" s="217">
        <v>2</v>
      </c>
      <c r="I59" s="217"/>
      <c r="J59" s="217">
        <v>7</v>
      </c>
    </row>
    <row r="60" spans="2:10" x14ac:dyDescent="0.3">
      <c r="B60" s="219" t="s">
        <v>646</v>
      </c>
      <c r="C60" s="217">
        <v>1</v>
      </c>
      <c r="D60" s="217"/>
      <c r="E60" s="217"/>
      <c r="F60" s="217"/>
      <c r="G60" s="217"/>
      <c r="H60" s="217"/>
      <c r="I60" s="217"/>
      <c r="J60" s="217">
        <v>1</v>
      </c>
    </row>
    <row r="61" spans="2:10" x14ac:dyDescent="0.3">
      <c r="B61" s="219" t="s">
        <v>333</v>
      </c>
      <c r="C61" s="217"/>
      <c r="D61" s="217"/>
      <c r="E61" s="217"/>
      <c r="F61" s="217"/>
      <c r="G61" s="217"/>
      <c r="H61" s="217">
        <v>1</v>
      </c>
      <c r="I61" s="217"/>
      <c r="J61" s="217">
        <v>1</v>
      </c>
    </row>
    <row r="62" spans="2:10" x14ac:dyDescent="0.3">
      <c r="B62" s="219" t="s">
        <v>535</v>
      </c>
      <c r="C62" s="217"/>
      <c r="D62" s="217">
        <v>1</v>
      </c>
      <c r="E62" s="217"/>
      <c r="F62" s="217"/>
      <c r="G62" s="217"/>
      <c r="H62" s="217"/>
      <c r="I62" s="217"/>
      <c r="J62" s="217">
        <v>1</v>
      </c>
    </row>
    <row r="63" spans="2:10" x14ac:dyDescent="0.3">
      <c r="B63" s="219" t="s">
        <v>590</v>
      </c>
      <c r="C63" s="217"/>
      <c r="D63" s="217">
        <v>1</v>
      </c>
      <c r="E63" s="217"/>
      <c r="F63" s="217"/>
      <c r="G63" s="217"/>
      <c r="H63" s="217"/>
      <c r="I63" s="217"/>
      <c r="J63" s="217">
        <v>1</v>
      </c>
    </row>
    <row r="64" spans="2:10" x14ac:dyDescent="0.3">
      <c r="B64" s="219" t="s">
        <v>648</v>
      </c>
      <c r="C64" s="217"/>
      <c r="D64" s="217"/>
      <c r="E64" s="217"/>
      <c r="F64" s="217">
        <v>1</v>
      </c>
      <c r="G64" s="217"/>
      <c r="H64" s="217"/>
      <c r="I64" s="217"/>
      <c r="J64" s="217">
        <v>1</v>
      </c>
    </row>
    <row r="65" spans="2:10" x14ac:dyDescent="0.3">
      <c r="B65" s="219" t="s">
        <v>649</v>
      </c>
      <c r="C65" s="217"/>
      <c r="D65" s="217">
        <v>1</v>
      </c>
      <c r="E65" s="217"/>
      <c r="F65" s="217"/>
      <c r="G65" s="217"/>
      <c r="H65" s="217"/>
      <c r="I65" s="217"/>
      <c r="J65" s="217">
        <v>1</v>
      </c>
    </row>
    <row r="66" spans="2:10" x14ac:dyDescent="0.3">
      <c r="B66" s="219" t="s">
        <v>562</v>
      </c>
      <c r="C66" s="217"/>
      <c r="D66" s="217"/>
      <c r="E66" s="217"/>
      <c r="F66" s="217"/>
      <c r="G66" s="217"/>
      <c r="H66" s="217">
        <v>1</v>
      </c>
      <c r="I66" s="217"/>
      <c r="J66" s="217">
        <v>1</v>
      </c>
    </row>
    <row r="67" spans="2:10" x14ac:dyDescent="0.3">
      <c r="B67" s="1" t="s">
        <v>17</v>
      </c>
      <c r="C67" s="217">
        <v>2</v>
      </c>
      <c r="D67" s="217">
        <v>6</v>
      </c>
      <c r="E67" s="217"/>
      <c r="F67" s="217"/>
      <c r="G67" s="217"/>
      <c r="H67" s="217">
        <v>3</v>
      </c>
      <c r="I67" s="217"/>
      <c r="J67" s="217">
        <v>11</v>
      </c>
    </row>
    <row r="68" spans="2:10" x14ac:dyDescent="0.3">
      <c r="B68" s="218" t="s">
        <v>34</v>
      </c>
      <c r="C68" s="217"/>
      <c r="D68" s="217">
        <v>2</v>
      </c>
      <c r="E68" s="217"/>
      <c r="F68" s="217"/>
      <c r="G68" s="217"/>
      <c r="H68" s="217">
        <v>1</v>
      </c>
      <c r="I68" s="217"/>
      <c r="J68" s="217">
        <v>3</v>
      </c>
    </row>
    <row r="69" spans="2:10" x14ac:dyDescent="0.3">
      <c r="B69" s="219" t="s">
        <v>148</v>
      </c>
      <c r="C69" s="217"/>
      <c r="D69" s="217">
        <v>1</v>
      </c>
      <c r="E69" s="217"/>
      <c r="F69" s="217"/>
      <c r="G69" s="217"/>
      <c r="H69" s="217"/>
      <c r="I69" s="217"/>
      <c r="J69" s="217">
        <v>1</v>
      </c>
    </row>
    <row r="70" spans="2:10" x14ac:dyDescent="0.3">
      <c r="B70" s="219" t="s">
        <v>655</v>
      </c>
      <c r="C70" s="217"/>
      <c r="D70" s="217"/>
      <c r="E70" s="217"/>
      <c r="F70" s="217"/>
      <c r="G70" s="217"/>
      <c r="H70" s="217">
        <v>1</v>
      </c>
      <c r="I70" s="217"/>
      <c r="J70" s="217">
        <v>1</v>
      </c>
    </row>
    <row r="71" spans="2:10" x14ac:dyDescent="0.3">
      <c r="B71" s="219" t="s">
        <v>516</v>
      </c>
      <c r="C71" s="217"/>
      <c r="D71" s="217">
        <v>1</v>
      </c>
      <c r="E71" s="217"/>
      <c r="F71" s="217"/>
      <c r="G71" s="217"/>
      <c r="H71" s="217"/>
      <c r="I71" s="217"/>
      <c r="J71" s="217">
        <v>1</v>
      </c>
    </row>
    <row r="72" spans="2:10" x14ac:dyDescent="0.3">
      <c r="B72" s="218" t="s">
        <v>38</v>
      </c>
      <c r="C72" s="217">
        <v>1</v>
      </c>
      <c r="D72" s="217">
        <v>4</v>
      </c>
      <c r="E72" s="217"/>
      <c r="F72" s="217"/>
      <c r="G72" s="217"/>
      <c r="H72" s="217">
        <v>2</v>
      </c>
      <c r="I72" s="217"/>
      <c r="J72" s="217">
        <v>7</v>
      </c>
    </row>
    <row r="73" spans="2:10" x14ac:dyDescent="0.3">
      <c r="B73" s="219" t="s">
        <v>662</v>
      </c>
      <c r="C73" s="217"/>
      <c r="D73" s="217"/>
      <c r="E73" s="217"/>
      <c r="F73" s="217"/>
      <c r="G73" s="217"/>
      <c r="H73" s="217">
        <v>1</v>
      </c>
      <c r="I73" s="217"/>
      <c r="J73" s="217">
        <v>1</v>
      </c>
    </row>
    <row r="74" spans="2:10" x14ac:dyDescent="0.3">
      <c r="B74" s="219" t="s">
        <v>661</v>
      </c>
      <c r="C74" s="217"/>
      <c r="D74" s="217"/>
      <c r="E74" s="217"/>
      <c r="F74" s="217"/>
      <c r="G74" s="217"/>
      <c r="H74" s="217">
        <v>1</v>
      </c>
      <c r="I74" s="217"/>
      <c r="J74" s="217">
        <v>1</v>
      </c>
    </row>
    <row r="75" spans="2:10" x14ac:dyDescent="0.3">
      <c r="B75" s="219" t="s">
        <v>659</v>
      </c>
      <c r="C75" s="217"/>
      <c r="D75" s="217">
        <v>1</v>
      </c>
      <c r="E75" s="217"/>
      <c r="F75" s="217"/>
      <c r="G75" s="217"/>
      <c r="H75" s="217"/>
      <c r="I75" s="217"/>
      <c r="J75" s="217">
        <v>1</v>
      </c>
    </row>
    <row r="76" spans="2:10" x14ac:dyDescent="0.3">
      <c r="B76" s="219" t="s">
        <v>657</v>
      </c>
      <c r="C76" s="217"/>
      <c r="D76" s="217">
        <v>1</v>
      </c>
      <c r="E76" s="217"/>
      <c r="F76" s="217"/>
      <c r="G76" s="217"/>
      <c r="H76" s="217"/>
      <c r="I76" s="217"/>
      <c r="J76" s="217">
        <v>1</v>
      </c>
    </row>
    <row r="77" spans="2:10" x14ac:dyDescent="0.3">
      <c r="B77" s="219" t="s">
        <v>658</v>
      </c>
      <c r="C77" s="217"/>
      <c r="D77" s="217">
        <v>1</v>
      </c>
      <c r="E77" s="217"/>
      <c r="F77" s="217"/>
      <c r="G77" s="217"/>
      <c r="H77" s="217"/>
      <c r="I77" s="217"/>
      <c r="J77" s="217">
        <v>1</v>
      </c>
    </row>
    <row r="78" spans="2:10" x14ac:dyDescent="0.3">
      <c r="B78" s="219" t="s">
        <v>656</v>
      </c>
      <c r="C78" s="217"/>
      <c r="D78" s="217">
        <v>1</v>
      </c>
      <c r="E78" s="217"/>
      <c r="F78" s="217"/>
      <c r="G78" s="217"/>
      <c r="H78" s="217"/>
      <c r="I78" s="217"/>
      <c r="J78" s="217">
        <v>1</v>
      </c>
    </row>
    <row r="79" spans="2:10" x14ac:dyDescent="0.3">
      <c r="B79" s="219" t="s">
        <v>298</v>
      </c>
      <c r="C79" s="217">
        <v>1</v>
      </c>
      <c r="D79" s="217"/>
      <c r="E79" s="217"/>
      <c r="F79" s="217"/>
      <c r="G79" s="217"/>
      <c r="H79" s="217"/>
      <c r="I79" s="217"/>
      <c r="J79" s="217">
        <v>1</v>
      </c>
    </row>
    <row r="80" spans="2:10" x14ac:dyDescent="0.3">
      <c r="B80" s="218" t="s">
        <v>99</v>
      </c>
      <c r="C80" s="217">
        <v>1</v>
      </c>
      <c r="D80" s="217"/>
      <c r="E80" s="217"/>
      <c r="F80" s="217"/>
      <c r="G80" s="217"/>
      <c r="H80" s="217"/>
      <c r="I80" s="217"/>
      <c r="J80" s="217">
        <v>1</v>
      </c>
    </row>
    <row r="81" spans="2:10" x14ac:dyDescent="0.3">
      <c r="B81" s="219" t="s">
        <v>1151</v>
      </c>
      <c r="C81" s="217">
        <v>1</v>
      </c>
      <c r="D81" s="217"/>
      <c r="E81" s="217"/>
      <c r="F81" s="217"/>
      <c r="G81" s="217"/>
      <c r="H81" s="217"/>
      <c r="I81" s="217"/>
      <c r="J81" s="217">
        <v>1</v>
      </c>
    </row>
    <row r="82" spans="2:10" x14ac:dyDescent="0.3">
      <c r="B82" s="1" t="s">
        <v>19</v>
      </c>
      <c r="C82" s="217">
        <v>1</v>
      </c>
      <c r="D82" s="217">
        <v>1</v>
      </c>
      <c r="E82" s="217"/>
      <c r="F82" s="217"/>
      <c r="G82" s="217">
        <v>1</v>
      </c>
      <c r="H82" s="217"/>
      <c r="I82" s="217"/>
      <c r="J82" s="217">
        <v>3</v>
      </c>
    </row>
    <row r="83" spans="2:10" x14ac:dyDescent="0.3">
      <c r="B83" s="218" t="s">
        <v>33</v>
      </c>
      <c r="C83" s="217">
        <v>1</v>
      </c>
      <c r="D83" s="217">
        <v>1</v>
      </c>
      <c r="E83" s="217"/>
      <c r="F83" s="217"/>
      <c r="G83" s="217">
        <v>1</v>
      </c>
      <c r="H83" s="217"/>
      <c r="I83" s="217"/>
      <c r="J83" s="217">
        <v>3</v>
      </c>
    </row>
    <row r="84" spans="2:10" x14ac:dyDescent="0.3">
      <c r="B84" s="219" t="s">
        <v>421</v>
      </c>
      <c r="C84" s="217"/>
      <c r="D84" s="217">
        <v>1</v>
      </c>
      <c r="E84" s="217"/>
      <c r="F84" s="217"/>
      <c r="G84" s="217"/>
      <c r="H84" s="217"/>
      <c r="I84" s="217"/>
      <c r="J84" s="217">
        <v>1</v>
      </c>
    </row>
    <row r="85" spans="2:10" x14ac:dyDescent="0.3">
      <c r="B85" s="219" t="s">
        <v>668</v>
      </c>
      <c r="C85" s="217">
        <v>1</v>
      </c>
      <c r="D85" s="217"/>
      <c r="E85" s="217"/>
      <c r="F85" s="217"/>
      <c r="G85" s="217"/>
      <c r="H85" s="217"/>
      <c r="I85" s="217"/>
      <c r="J85" s="217">
        <v>1</v>
      </c>
    </row>
    <row r="86" spans="2:10" x14ac:dyDescent="0.3">
      <c r="B86" s="219" t="s">
        <v>160</v>
      </c>
      <c r="C86" s="217"/>
      <c r="D86" s="217"/>
      <c r="E86" s="217"/>
      <c r="F86" s="217"/>
      <c r="G86" s="217">
        <v>1</v>
      </c>
      <c r="H86" s="217"/>
      <c r="I86" s="217"/>
      <c r="J86" s="217">
        <v>1</v>
      </c>
    </row>
    <row r="87" spans="2:10" x14ac:dyDescent="0.3">
      <c r="B87" s="1" t="s">
        <v>22</v>
      </c>
      <c r="C87" s="217">
        <v>13</v>
      </c>
      <c r="D87" s="217">
        <v>10</v>
      </c>
      <c r="E87" s="217"/>
      <c r="F87" s="217">
        <v>2</v>
      </c>
      <c r="G87" s="217">
        <v>2</v>
      </c>
      <c r="H87" s="217">
        <v>6</v>
      </c>
      <c r="I87" s="217"/>
      <c r="J87" s="217">
        <v>33</v>
      </c>
    </row>
    <row r="88" spans="2:10" x14ac:dyDescent="0.3">
      <c r="B88" s="218" t="s">
        <v>837</v>
      </c>
      <c r="C88" s="217"/>
      <c r="D88" s="217">
        <v>1</v>
      </c>
      <c r="E88" s="217"/>
      <c r="F88" s="217"/>
      <c r="G88" s="217"/>
      <c r="H88" s="217"/>
      <c r="I88" s="217"/>
      <c r="J88" s="217">
        <v>1</v>
      </c>
    </row>
    <row r="89" spans="2:10" x14ac:dyDescent="0.3">
      <c r="B89" s="219" t="s">
        <v>1105</v>
      </c>
      <c r="C89" s="217"/>
      <c r="D89" s="217">
        <v>1</v>
      </c>
      <c r="E89" s="217"/>
      <c r="F89" s="217"/>
      <c r="G89" s="217"/>
      <c r="H89" s="217"/>
      <c r="I89" s="217"/>
      <c r="J89" s="217">
        <v>1</v>
      </c>
    </row>
    <row r="90" spans="2:10" x14ac:dyDescent="0.3">
      <c r="B90" s="218" t="s">
        <v>21</v>
      </c>
      <c r="C90" s="217">
        <v>1</v>
      </c>
      <c r="D90" s="217">
        <v>1</v>
      </c>
      <c r="E90" s="217"/>
      <c r="F90" s="217"/>
      <c r="G90" s="217"/>
      <c r="H90" s="217"/>
      <c r="I90" s="217"/>
      <c r="J90" s="217">
        <v>2</v>
      </c>
    </row>
    <row r="91" spans="2:10" x14ac:dyDescent="0.3">
      <c r="B91" s="219" t="s">
        <v>601</v>
      </c>
      <c r="C91" s="217">
        <v>1</v>
      </c>
      <c r="D91" s="217"/>
      <c r="E91" s="217"/>
      <c r="F91" s="217"/>
      <c r="G91" s="217"/>
      <c r="H91" s="217"/>
      <c r="I91" s="217"/>
      <c r="J91" s="217">
        <v>1</v>
      </c>
    </row>
    <row r="92" spans="2:10" x14ac:dyDescent="0.3">
      <c r="B92" s="219" t="s">
        <v>406</v>
      </c>
      <c r="C92" s="217"/>
      <c r="D92" s="217">
        <v>1</v>
      </c>
      <c r="E92" s="217"/>
      <c r="F92" s="217"/>
      <c r="G92" s="217"/>
      <c r="H92" s="217"/>
      <c r="I92" s="217"/>
      <c r="J92" s="217">
        <v>1</v>
      </c>
    </row>
    <row r="93" spans="2:10" x14ac:dyDescent="0.3">
      <c r="B93" s="218" t="s">
        <v>15</v>
      </c>
      <c r="C93" s="217"/>
      <c r="D93" s="217">
        <v>1</v>
      </c>
      <c r="E93" s="217"/>
      <c r="F93" s="217"/>
      <c r="G93" s="217"/>
      <c r="H93" s="217"/>
      <c r="I93" s="217"/>
      <c r="J93" s="217">
        <v>1</v>
      </c>
    </row>
    <row r="94" spans="2:10" x14ac:dyDescent="0.3">
      <c r="B94" s="219" t="s">
        <v>900</v>
      </c>
      <c r="C94" s="217"/>
      <c r="D94" s="217">
        <v>1</v>
      </c>
      <c r="E94" s="217"/>
      <c r="F94" s="217"/>
      <c r="G94" s="217"/>
      <c r="H94" s="217"/>
      <c r="I94" s="217"/>
      <c r="J94" s="217">
        <v>1</v>
      </c>
    </row>
    <row r="95" spans="2:10" x14ac:dyDescent="0.3">
      <c r="B95" s="218" t="s">
        <v>823</v>
      </c>
      <c r="C95" s="217">
        <v>6</v>
      </c>
      <c r="D95" s="217">
        <v>1</v>
      </c>
      <c r="E95" s="217"/>
      <c r="F95" s="217"/>
      <c r="G95" s="217"/>
      <c r="H95" s="217">
        <v>2</v>
      </c>
      <c r="I95" s="217"/>
      <c r="J95" s="217">
        <v>9</v>
      </c>
    </row>
    <row r="96" spans="2:10" x14ac:dyDescent="0.3">
      <c r="B96" s="219" t="s">
        <v>394</v>
      </c>
      <c r="C96" s="217"/>
      <c r="D96" s="217"/>
      <c r="E96" s="217"/>
      <c r="F96" s="217"/>
      <c r="G96" s="217"/>
      <c r="H96" s="217">
        <v>1</v>
      </c>
      <c r="I96" s="217"/>
      <c r="J96" s="217">
        <v>1</v>
      </c>
    </row>
    <row r="97" spans="2:10" x14ac:dyDescent="0.3">
      <c r="B97" s="219" t="s">
        <v>395</v>
      </c>
      <c r="C97" s="217"/>
      <c r="D97" s="217">
        <v>1</v>
      </c>
      <c r="E97" s="217"/>
      <c r="F97" s="217"/>
      <c r="G97" s="217"/>
      <c r="H97" s="217"/>
      <c r="I97" s="217"/>
      <c r="J97" s="217">
        <v>1</v>
      </c>
    </row>
    <row r="98" spans="2:10" x14ac:dyDescent="0.3">
      <c r="B98" s="219" t="s">
        <v>666</v>
      </c>
      <c r="C98" s="217">
        <v>1</v>
      </c>
      <c r="D98" s="217"/>
      <c r="E98" s="217"/>
      <c r="F98" s="217"/>
      <c r="G98" s="217"/>
      <c r="H98" s="217"/>
      <c r="I98" s="217"/>
      <c r="J98" s="217">
        <v>1</v>
      </c>
    </row>
    <row r="99" spans="2:10" x14ac:dyDescent="0.3">
      <c r="B99" s="219" t="s">
        <v>401</v>
      </c>
      <c r="C99" s="217">
        <v>1</v>
      </c>
      <c r="D99" s="217"/>
      <c r="E99" s="217"/>
      <c r="F99" s="217"/>
      <c r="G99" s="217"/>
      <c r="H99" s="217"/>
      <c r="I99" s="217"/>
      <c r="J99" s="217">
        <v>1</v>
      </c>
    </row>
    <row r="100" spans="2:10" x14ac:dyDescent="0.3">
      <c r="B100" s="219" t="s">
        <v>465</v>
      </c>
      <c r="C100" s="217">
        <v>1</v>
      </c>
      <c r="D100" s="217"/>
      <c r="E100" s="217"/>
      <c r="F100" s="217"/>
      <c r="G100" s="217"/>
      <c r="H100" s="217"/>
      <c r="I100" s="217"/>
      <c r="J100" s="217">
        <v>1</v>
      </c>
    </row>
    <row r="101" spans="2:10" x14ac:dyDescent="0.3">
      <c r="B101" s="219" t="s">
        <v>462</v>
      </c>
      <c r="C101" s="217">
        <v>1</v>
      </c>
      <c r="D101" s="217"/>
      <c r="E101" s="217"/>
      <c r="F101" s="217"/>
      <c r="G101" s="217"/>
      <c r="H101" s="217"/>
      <c r="I101" s="217"/>
      <c r="J101" s="217">
        <v>1</v>
      </c>
    </row>
    <row r="102" spans="2:10" x14ac:dyDescent="0.3">
      <c r="B102" s="219" t="s">
        <v>667</v>
      </c>
      <c r="C102" s="217">
        <v>1</v>
      </c>
      <c r="D102" s="217"/>
      <c r="E102" s="217"/>
      <c r="F102" s="217"/>
      <c r="G102" s="217"/>
      <c r="H102" s="217"/>
      <c r="I102" s="217"/>
      <c r="J102" s="217">
        <v>1</v>
      </c>
    </row>
    <row r="103" spans="2:10" x14ac:dyDescent="0.3">
      <c r="B103" s="219" t="s">
        <v>671</v>
      </c>
      <c r="C103" s="217">
        <v>1</v>
      </c>
      <c r="D103" s="217"/>
      <c r="E103" s="217"/>
      <c r="F103" s="217"/>
      <c r="G103" s="217"/>
      <c r="H103" s="217"/>
      <c r="I103" s="217"/>
      <c r="J103" s="217">
        <v>1</v>
      </c>
    </row>
    <row r="104" spans="2:10" x14ac:dyDescent="0.3">
      <c r="B104" s="219" t="s">
        <v>669</v>
      </c>
      <c r="C104" s="217"/>
      <c r="D104" s="217"/>
      <c r="E104" s="217"/>
      <c r="F104" s="217"/>
      <c r="G104" s="217"/>
      <c r="H104" s="217">
        <v>1</v>
      </c>
      <c r="I104" s="217"/>
      <c r="J104" s="217">
        <v>1</v>
      </c>
    </row>
    <row r="105" spans="2:10" x14ac:dyDescent="0.3">
      <c r="B105" s="218" t="s">
        <v>47</v>
      </c>
      <c r="C105" s="217">
        <v>3</v>
      </c>
      <c r="D105" s="217">
        <v>5</v>
      </c>
      <c r="E105" s="217"/>
      <c r="F105" s="217">
        <v>1</v>
      </c>
      <c r="G105" s="217">
        <v>2</v>
      </c>
      <c r="H105" s="217">
        <v>4</v>
      </c>
      <c r="I105" s="217"/>
      <c r="J105" s="217">
        <v>15</v>
      </c>
    </row>
    <row r="106" spans="2:10" x14ac:dyDescent="0.3">
      <c r="B106" s="219" t="s">
        <v>543</v>
      </c>
      <c r="C106" s="217"/>
      <c r="D106" s="217"/>
      <c r="E106" s="217"/>
      <c r="F106" s="217"/>
      <c r="G106" s="217"/>
      <c r="H106" s="217">
        <v>1</v>
      </c>
      <c r="I106" s="217"/>
      <c r="J106" s="217">
        <v>1</v>
      </c>
    </row>
    <row r="107" spans="2:10" x14ac:dyDescent="0.3">
      <c r="B107" s="219" t="s">
        <v>399</v>
      </c>
      <c r="C107" s="217"/>
      <c r="D107" s="217"/>
      <c r="E107" s="217"/>
      <c r="F107" s="217"/>
      <c r="G107" s="217">
        <v>1</v>
      </c>
      <c r="H107" s="217"/>
      <c r="I107" s="217"/>
      <c r="J107" s="217">
        <v>1</v>
      </c>
    </row>
    <row r="108" spans="2:10" x14ac:dyDescent="0.3">
      <c r="B108" s="219" t="s">
        <v>540</v>
      </c>
      <c r="C108" s="217"/>
      <c r="D108" s="217"/>
      <c r="E108" s="217"/>
      <c r="F108" s="217"/>
      <c r="G108" s="217"/>
      <c r="H108" s="217">
        <v>1</v>
      </c>
      <c r="I108" s="217"/>
      <c r="J108" s="217">
        <v>1</v>
      </c>
    </row>
    <row r="109" spans="2:10" x14ac:dyDescent="0.3">
      <c r="B109" s="219" t="s">
        <v>600</v>
      </c>
      <c r="C109" s="217"/>
      <c r="D109" s="217"/>
      <c r="E109" s="217"/>
      <c r="F109" s="217"/>
      <c r="G109" s="217"/>
      <c r="H109" s="217">
        <v>1</v>
      </c>
      <c r="I109" s="217"/>
      <c r="J109" s="217">
        <v>1</v>
      </c>
    </row>
    <row r="110" spans="2:10" x14ac:dyDescent="0.3">
      <c r="B110" s="219" t="s">
        <v>995</v>
      </c>
      <c r="C110" s="217"/>
      <c r="D110" s="217"/>
      <c r="E110" s="217"/>
      <c r="F110" s="217">
        <v>1</v>
      </c>
      <c r="G110" s="217"/>
      <c r="H110" s="217"/>
      <c r="I110" s="217"/>
      <c r="J110" s="217">
        <v>1</v>
      </c>
    </row>
    <row r="111" spans="2:10" x14ac:dyDescent="0.3">
      <c r="B111" s="219" t="s">
        <v>976</v>
      </c>
      <c r="C111" s="217">
        <v>1</v>
      </c>
      <c r="D111" s="217"/>
      <c r="E111" s="217"/>
      <c r="F111" s="217"/>
      <c r="G111" s="217"/>
      <c r="H111" s="217"/>
      <c r="I111" s="217"/>
      <c r="J111" s="217">
        <v>1</v>
      </c>
    </row>
    <row r="112" spans="2:10" x14ac:dyDescent="0.3">
      <c r="B112" s="219" t="s">
        <v>408</v>
      </c>
      <c r="C112" s="217"/>
      <c r="D112" s="217"/>
      <c r="E112" s="217"/>
      <c r="F112" s="217"/>
      <c r="G112" s="217">
        <v>1</v>
      </c>
      <c r="H112" s="217"/>
      <c r="I112" s="217"/>
      <c r="J112" s="217">
        <v>1</v>
      </c>
    </row>
    <row r="113" spans="2:10" x14ac:dyDescent="0.3">
      <c r="B113" s="219" t="s">
        <v>416</v>
      </c>
      <c r="C113" s="217"/>
      <c r="D113" s="217">
        <v>1</v>
      </c>
      <c r="E113" s="217"/>
      <c r="F113" s="217"/>
      <c r="G113" s="217"/>
      <c r="H113" s="217"/>
      <c r="I113" s="217"/>
      <c r="J113" s="217">
        <v>1</v>
      </c>
    </row>
    <row r="114" spans="2:10" x14ac:dyDescent="0.3">
      <c r="B114" s="219" t="s">
        <v>958</v>
      </c>
      <c r="C114" s="217"/>
      <c r="D114" s="217"/>
      <c r="E114" s="217"/>
      <c r="F114" s="217"/>
      <c r="G114" s="217"/>
      <c r="H114" s="217">
        <v>1</v>
      </c>
      <c r="I114" s="217"/>
      <c r="J114" s="217">
        <v>1</v>
      </c>
    </row>
    <row r="115" spans="2:10" x14ac:dyDescent="0.3">
      <c r="B115" s="219" t="s">
        <v>660</v>
      </c>
      <c r="C115" s="217"/>
      <c r="D115" s="217">
        <v>1</v>
      </c>
      <c r="E115" s="217"/>
      <c r="F115" s="217"/>
      <c r="G115" s="217"/>
      <c r="H115" s="217"/>
      <c r="I115" s="217"/>
      <c r="J115" s="217">
        <v>1</v>
      </c>
    </row>
    <row r="116" spans="2:10" x14ac:dyDescent="0.3">
      <c r="B116" s="219" t="s">
        <v>1122</v>
      </c>
      <c r="C116" s="217">
        <v>1</v>
      </c>
      <c r="D116" s="217"/>
      <c r="E116" s="217"/>
      <c r="F116" s="217"/>
      <c r="G116" s="217"/>
      <c r="H116" s="217"/>
      <c r="I116" s="217"/>
      <c r="J116" s="217">
        <v>1</v>
      </c>
    </row>
    <row r="117" spans="2:10" x14ac:dyDescent="0.3">
      <c r="B117" s="219" t="s">
        <v>1178</v>
      </c>
      <c r="C117" s="217">
        <v>1</v>
      </c>
      <c r="D117" s="217"/>
      <c r="E117" s="217"/>
      <c r="F117" s="217"/>
      <c r="G117" s="217"/>
      <c r="H117" s="217"/>
      <c r="I117" s="217"/>
      <c r="J117" s="217">
        <v>1</v>
      </c>
    </row>
    <row r="118" spans="2:10" x14ac:dyDescent="0.3">
      <c r="B118" s="219" t="s">
        <v>1179</v>
      </c>
      <c r="C118" s="217"/>
      <c r="D118" s="217">
        <v>1</v>
      </c>
      <c r="E118" s="217"/>
      <c r="F118" s="217"/>
      <c r="G118" s="217"/>
      <c r="H118" s="217"/>
      <c r="I118" s="217"/>
      <c r="J118" s="217">
        <v>1</v>
      </c>
    </row>
    <row r="119" spans="2:10" x14ac:dyDescent="0.3">
      <c r="B119" s="219" t="s">
        <v>1180</v>
      </c>
      <c r="C119" s="217"/>
      <c r="D119" s="217">
        <v>1</v>
      </c>
      <c r="E119" s="217"/>
      <c r="F119" s="217"/>
      <c r="G119" s="217"/>
      <c r="H119" s="217"/>
      <c r="I119" s="217"/>
      <c r="J119" s="217">
        <v>1</v>
      </c>
    </row>
    <row r="120" spans="2:10" x14ac:dyDescent="0.3">
      <c r="B120" s="219" t="s">
        <v>1182</v>
      </c>
      <c r="C120" s="217"/>
      <c r="D120" s="217">
        <v>1</v>
      </c>
      <c r="E120" s="217"/>
      <c r="F120" s="217"/>
      <c r="G120" s="217"/>
      <c r="H120" s="217"/>
      <c r="I120" s="217"/>
      <c r="J120" s="217">
        <v>1</v>
      </c>
    </row>
    <row r="121" spans="2:10" x14ac:dyDescent="0.3">
      <c r="B121" s="218" t="s">
        <v>376</v>
      </c>
      <c r="C121" s="217">
        <v>3</v>
      </c>
      <c r="D121" s="217"/>
      <c r="E121" s="217"/>
      <c r="F121" s="217">
        <v>1</v>
      </c>
      <c r="G121" s="217"/>
      <c r="H121" s="217"/>
      <c r="I121" s="217"/>
      <c r="J121" s="217">
        <v>4</v>
      </c>
    </row>
    <row r="122" spans="2:10" x14ac:dyDescent="0.3">
      <c r="B122" s="219" t="s">
        <v>396</v>
      </c>
      <c r="C122" s="217">
        <v>1</v>
      </c>
      <c r="D122" s="217"/>
      <c r="E122" s="217"/>
      <c r="F122" s="217"/>
      <c r="G122" s="217"/>
      <c r="H122" s="217"/>
      <c r="I122" s="217"/>
      <c r="J122" s="217">
        <v>1</v>
      </c>
    </row>
    <row r="123" spans="2:10" x14ac:dyDescent="0.3">
      <c r="B123" s="219" t="s">
        <v>380</v>
      </c>
      <c r="C123" s="217">
        <v>1</v>
      </c>
      <c r="D123" s="217"/>
      <c r="E123" s="217"/>
      <c r="F123" s="217"/>
      <c r="G123" s="217"/>
      <c r="H123" s="217"/>
      <c r="I123" s="217"/>
      <c r="J123" s="217">
        <v>1</v>
      </c>
    </row>
    <row r="124" spans="2:10" x14ac:dyDescent="0.3">
      <c r="B124" s="219" t="s">
        <v>381</v>
      </c>
      <c r="C124" s="217"/>
      <c r="D124" s="217"/>
      <c r="E124" s="217"/>
      <c r="F124" s="217">
        <v>1</v>
      </c>
      <c r="G124" s="217"/>
      <c r="H124" s="217"/>
      <c r="I124" s="217"/>
      <c r="J124" s="217">
        <v>1</v>
      </c>
    </row>
    <row r="125" spans="2:10" x14ac:dyDescent="0.3">
      <c r="B125" s="219" t="s">
        <v>386</v>
      </c>
      <c r="C125" s="217">
        <v>1</v>
      </c>
      <c r="D125" s="217"/>
      <c r="E125" s="217"/>
      <c r="F125" s="217"/>
      <c r="G125" s="217"/>
      <c r="H125" s="217"/>
      <c r="I125" s="217"/>
      <c r="J125" s="217">
        <v>1</v>
      </c>
    </row>
    <row r="126" spans="2:10" x14ac:dyDescent="0.3">
      <c r="B126" s="218" t="s">
        <v>99</v>
      </c>
      <c r="C126" s="217"/>
      <c r="D126" s="217">
        <v>1</v>
      </c>
      <c r="E126" s="217"/>
      <c r="F126" s="217"/>
      <c r="G126" s="217"/>
      <c r="H126" s="217"/>
      <c r="I126" s="217"/>
      <c r="J126" s="217">
        <v>1</v>
      </c>
    </row>
    <row r="127" spans="2:10" x14ac:dyDescent="0.3">
      <c r="B127" s="219" t="s">
        <v>1931</v>
      </c>
      <c r="C127" s="217"/>
      <c r="D127" s="217">
        <v>1</v>
      </c>
      <c r="E127" s="217"/>
      <c r="F127" s="217"/>
      <c r="G127" s="217"/>
      <c r="H127" s="217"/>
      <c r="I127" s="217"/>
      <c r="J127" s="217">
        <v>1</v>
      </c>
    </row>
    <row r="128" spans="2:10" x14ac:dyDescent="0.3">
      <c r="B128" s="1" t="s">
        <v>99</v>
      </c>
      <c r="C128" s="217"/>
      <c r="D128" s="217">
        <v>4</v>
      </c>
      <c r="E128" s="217"/>
      <c r="F128" s="217"/>
      <c r="G128" s="217">
        <v>2</v>
      </c>
      <c r="H128" s="217">
        <v>2</v>
      </c>
      <c r="I128" s="217"/>
      <c r="J128" s="217">
        <v>8</v>
      </c>
    </row>
    <row r="129" spans="2:10" x14ac:dyDescent="0.3">
      <c r="B129" s="218" t="s">
        <v>11</v>
      </c>
      <c r="C129" s="217"/>
      <c r="D129" s="217"/>
      <c r="E129" s="217"/>
      <c r="F129" s="217"/>
      <c r="G129" s="217"/>
      <c r="H129" s="217">
        <v>2</v>
      </c>
      <c r="I129" s="217"/>
      <c r="J129" s="217">
        <v>2</v>
      </c>
    </row>
    <row r="130" spans="2:10" x14ac:dyDescent="0.3">
      <c r="B130" s="219" t="s">
        <v>549</v>
      </c>
      <c r="C130" s="217"/>
      <c r="D130" s="217"/>
      <c r="E130" s="217"/>
      <c r="F130" s="217"/>
      <c r="G130" s="217"/>
      <c r="H130" s="217">
        <v>1</v>
      </c>
      <c r="I130" s="217"/>
      <c r="J130" s="217">
        <v>1</v>
      </c>
    </row>
    <row r="131" spans="2:10" x14ac:dyDescent="0.3">
      <c r="B131" s="219" t="s">
        <v>554</v>
      </c>
      <c r="C131" s="217"/>
      <c r="D131" s="217"/>
      <c r="E131" s="217"/>
      <c r="F131" s="217"/>
      <c r="G131" s="217"/>
      <c r="H131" s="217">
        <v>1</v>
      </c>
      <c r="I131" s="217"/>
      <c r="J131" s="217">
        <v>1</v>
      </c>
    </row>
    <row r="132" spans="2:10" x14ac:dyDescent="0.3">
      <c r="B132" s="218" t="s">
        <v>99</v>
      </c>
      <c r="C132" s="217"/>
      <c r="D132" s="217">
        <v>2</v>
      </c>
      <c r="E132" s="217"/>
      <c r="F132" s="217"/>
      <c r="G132" s="217">
        <v>2</v>
      </c>
      <c r="H132" s="217"/>
      <c r="I132" s="217"/>
      <c r="J132" s="217">
        <v>4</v>
      </c>
    </row>
    <row r="133" spans="2:10" x14ac:dyDescent="0.3">
      <c r="B133" s="219" t="s">
        <v>1078</v>
      </c>
      <c r="C133" s="217"/>
      <c r="D133" s="217">
        <v>1</v>
      </c>
      <c r="E133" s="217"/>
      <c r="F133" s="217"/>
      <c r="G133" s="217"/>
      <c r="H133" s="217"/>
      <c r="I133" s="217"/>
      <c r="J133" s="217">
        <v>1</v>
      </c>
    </row>
    <row r="134" spans="2:10" x14ac:dyDescent="0.3">
      <c r="B134" s="219" t="s">
        <v>538</v>
      </c>
      <c r="C134" s="217"/>
      <c r="D134" s="217"/>
      <c r="E134" s="217"/>
      <c r="F134" s="217"/>
      <c r="G134" s="217">
        <v>1</v>
      </c>
      <c r="H134" s="217"/>
      <c r="I134" s="217"/>
      <c r="J134" s="217">
        <v>1</v>
      </c>
    </row>
    <row r="135" spans="2:10" x14ac:dyDescent="0.3">
      <c r="B135" s="219" t="s">
        <v>672</v>
      </c>
      <c r="C135" s="217"/>
      <c r="D135" s="217"/>
      <c r="E135" s="217"/>
      <c r="F135" s="217"/>
      <c r="G135" s="217">
        <v>1</v>
      </c>
      <c r="H135" s="217"/>
      <c r="I135" s="217"/>
      <c r="J135" s="217">
        <v>1</v>
      </c>
    </row>
    <row r="136" spans="2:10" x14ac:dyDescent="0.3">
      <c r="B136" s="219" t="s">
        <v>670</v>
      </c>
      <c r="C136" s="217"/>
      <c r="D136" s="217">
        <v>1</v>
      </c>
      <c r="E136" s="217"/>
      <c r="F136" s="217"/>
      <c r="G136" s="217"/>
      <c r="H136" s="217"/>
      <c r="I136" s="217"/>
      <c r="J136" s="217">
        <v>1</v>
      </c>
    </row>
    <row r="137" spans="2:10" x14ac:dyDescent="0.3">
      <c r="B137" s="218" t="s">
        <v>60</v>
      </c>
      <c r="C137" s="217"/>
      <c r="D137" s="217">
        <v>2</v>
      </c>
      <c r="E137" s="217"/>
      <c r="F137" s="217"/>
      <c r="G137" s="217"/>
      <c r="H137" s="217"/>
      <c r="I137" s="217"/>
      <c r="J137" s="217">
        <v>2</v>
      </c>
    </row>
    <row r="138" spans="2:10" x14ac:dyDescent="0.3">
      <c r="B138" s="219" t="s">
        <v>1942</v>
      </c>
      <c r="C138" s="217"/>
      <c r="D138" s="217">
        <v>1</v>
      </c>
      <c r="E138" s="217"/>
      <c r="F138" s="217"/>
      <c r="G138" s="217"/>
      <c r="H138" s="217"/>
      <c r="I138" s="217"/>
      <c r="J138" s="217">
        <v>1</v>
      </c>
    </row>
    <row r="139" spans="2:10" x14ac:dyDescent="0.3">
      <c r="B139" s="219" t="s">
        <v>1943</v>
      </c>
      <c r="C139" s="217"/>
      <c r="D139" s="217">
        <v>1</v>
      </c>
      <c r="E139" s="217"/>
      <c r="F139" s="217"/>
      <c r="G139" s="217"/>
      <c r="H139" s="217"/>
      <c r="I139" s="217"/>
      <c r="J139" s="217">
        <v>1</v>
      </c>
    </row>
    <row r="140" spans="2:10" x14ac:dyDescent="0.3">
      <c r="B140" s="1" t="s">
        <v>27</v>
      </c>
      <c r="C140" s="217">
        <v>1</v>
      </c>
      <c r="D140" s="217">
        <v>5</v>
      </c>
      <c r="E140" s="217"/>
      <c r="F140" s="217"/>
      <c r="G140" s="217"/>
      <c r="H140" s="217">
        <v>2</v>
      </c>
      <c r="I140" s="217"/>
      <c r="J140" s="217">
        <v>8</v>
      </c>
    </row>
    <row r="141" spans="2:10" x14ac:dyDescent="0.3">
      <c r="B141" s="218" t="s">
        <v>42</v>
      </c>
      <c r="C141" s="217">
        <v>1</v>
      </c>
      <c r="D141" s="217">
        <v>2</v>
      </c>
      <c r="E141" s="217"/>
      <c r="F141" s="217"/>
      <c r="G141" s="217"/>
      <c r="H141" s="217">
        <v>1</v>
      </c>
      <c r="I141" s="217"/>
      <c r="J141" s="217">
        <v>4</v>
      </c>
    </row>
    <row r="142" spans="2:10" x14ac:dyDescent="0.3">
      <c r="B142" s="219" t="s">
        <v>1081</v>
      </c>
      <c r="C142" s="217"/>
      <c r="D142" s="217">
        <v>1</v>
      </c>
      <c r="E142" s="217"/>
      <c r="F142" s="217"/>
      <c r="G142" s="217"/>
      <c r="H142" s="217"/>
      <c r="I142" s="217"/>
      <c r="J142" s="217">
        <v>1</v>
      </c>
    </row>
    <row r="143" spans="2:10" x14ac:dyDescent="0.3">
      <c r="B143" s="219" t="s">
        <v>182</v>
      </c>
      <c r="C143" s="217"/>
      <c r="D143" s="217">
        <v>1</v>
      </c>
      <c r="E143" s="217"/>
      <c r="F143" s="217"/>
      <c r="G143" s="217"/>
      <c r="H143" s="217"/>
      <c r="I143" s="217"/>
      <c r="J143" s="217">
        <v>1</v>
      </c>
    </row>
    <row r="144" spans="2:10" x14ac:dyDescent="0.3">
      <c r="B144" s="219" t="s">
        <v>330</v>
      </c>
      <c r="C144" s="217">
        <v>1</v>
      </c>
      <c r="D144" s="217"/>
      <c r="E144" s="217"/>
      <c r="F144" s="217"/>
      <c r="G144" s="217"/>
      <c r="H144" s="217"/>
      <c r="I144" s="217"/>
      <c r="J144" s="217">
        <v>1</v>
      </c>
    </row>
    <row r="145" spans="2:10" x14ac:dyDescent="0.3">
      <c r="B145" s="219" t="s">
        <v>1096</v>
      </c>
      <c r="C145" s="217"/>
      <c r="D145" s="217"/>
      <c r="E145" s="217"/>
      <c r="F145" s="217"/>
      <c r="G145" s="217"/>
      <c r="H145" s="217">
        <v>1</v>
      </c>
      <c r="I145" s="217"/>
      <c r="J145" s="217">
        <v>1</v>
      </c>
    </row>
    <row r="146" spans="2:10" x14ac:dyDescent="0.3">
      <c r="B146" s="218" t="s">
        <v>99</v>
      </c>
      <c r="C146" s="217"/>
      <c r="D146" s="217">
        <v>1</v>
      </c>
      <c r="E146" s="217"/>
      <c r="F146" s="217"/>
      <c r="G146" s="217"/>
      <c r="H146" s="217"/>
      <c r="I146" s="217"/>
      <c r="J146" s="217">
        <v>1</v>
      </c>
    </row>
    <row r="147" spans="2:10" x14ac:dyDescent="0.3">
      <c r="B147" s="219" t="s">
        <v>1910</v>
      </c>
      <c r="C147" s="217"/>
      <c r="D147" s="217">
        <v>1</v>
      </c>
      <c r="E147" s="217"/>
      <c r="F147" s="217"/>
      <c r="G147" s="217"/>
      <c r="H147" s="217"/>
      <c r="I147" s="217"/>
      <c r="J147" s="217">
        <v>1</v>
      </c>
    </row>
    <row r="148" spans="2:10" x14ac:dyDescent="0.3">
      <c r="B148" s="218" t="s">
        <v>60</v>
      </c>
      <c r="C148" s="217"/>
      <c r="D148" s="217">
        <v>2</v>
      </c>
      <c r="E148" s="217"/>
      <c r="F148" s="217"/>
      <c r="G148" s="217"/>
      <c r="H148" s="217">
        <v>1</v>
      </c>
      <c r="I148" s="217"/>
      <c r="J148" s="217">
        <v>3</v>
      </c>
    </row>
    <row r="149" spans="2:10" x14ac:dyDescent="0.3">
      <c r="B149" s="219" t="s">
        <v>1937</v>
      </c>
      <c r="C149" s="217"/>
      <c r="D149" s="217">
        <v>1</v>
      </c>
      <c r="E149" s="217"/>
      <c r="F149" s="217"/>
      <c r="G149" s="217"/>
      <c r="H149" s="217"/>
      <c r="I149" s="217"/>
      <c r="J149" s="217">
        <v>1</v>
      </c>
    </row>
    <row r="150" spans="2:10" x14ac:dyDescent="0.3">
      <c r="B150" s="219" t="s">
        <v>1936</v>
      </c>
      <c r="C150" s="217"/>
      <c r="D150" s="217">
        <v>1</v>
      </c>
      <c r="E150" s="217"/>
      <c r="F150" s="217"/>
      <c r="G150" s="217"/>
      <c r="H150" s="217"/>
      <c r="I150" s="217"/>
      <c r="J150" s="217">
        <v>1</v>
      </c>
    </row>
    <row r="151" spans="2:10" x14ac:dyDescent="0.3">
      <c r="B151" s="219" t="s">
        <v>1922</v>
      </c>
      <c r="C151" s="217"/>
      <c r="D151" s="217"/>
      <c r="E151" s="217"/>
      <c r="F151" s="217"/>
      <c r="G151" s="217"/>
      <c r="H151" s="217">
        <v>1</v>
      </c>
      <c r="I151" s="217"/>
      <c r="J151" s="217">
        <v>1</v>
      </c>
    </row>
    <row r="152" spans="2:10" x14ac:dyDescent="0.3">
      <c r="B152" s="1" t="s">
        <v>29</v>
      </c>
      <c r="C152" s="217">
        <v>20</v>
      </c>
      <c r="D152" s="217">
        <v>27</v>
      </c>
      <c r="E152" s="217"/>
      <c r="F152" s="217"/>
      <c r="G152" s="217">
        <v>2</v>
      </c>
      <c r="H152" s="217">
        <v>7</v>
      </c>
      <c r="I152" s="217"/>
      <c r="J152" s="217">
        <v>56</v>
      </c>
    </row>
    <row r="153" spans="2:10" x14ac:dyDescent="0.3">
      <c r="B153" s="218" t="s">
        <v>11</v>
      </c>
      <c r="C153" s="217">
        <v>1</v>
      </c>
      <c r="D153" s="217">
        <v>1</v>
      </c>
      <c r="E153" s="217"/>
      <c r="F153" s="217"/>
      <c r="G153" s="217"/>
      <c r="H153" s="217">
        <v>2</v>
      </c>
      <c r="I153" s="217"/>
      <c r="J153" s="217">
        <v>4</v>
      </c>
    </row>
    <row r="154" spans="2:10" x14ac:dyDescent="0.3">
      <c r="B154" s="219" t="s">
        <v>680</v>
      </c>
      <c r="C154" s="217"/>
      <c r="D154" s="217">
        <v>1</v>
      </c>
      <c r="E154" s="217"/>
      <c r="F154" s="217"/>
      <c r="G154" s="217"/>
      <c r="H154" s="217"/>
      <c r="I154" s="217"/>
      <c r="J154" s="217">
        <v>1</v>
      </c>
    </row>
    <row r="155" spans="2:10" x14ac:dyDescent="0.3">
      <c r="B155" s="219" t="s">
        <v>678</v>
      </c>
      <c r="C155" s="217">
        <v>1</v>
      </c>
      <c r="D155" s="217"/>
      <c r="E155" s="217"/>
      <c r="F155" s="217"/>
      <c r="G155" s="217"/>
      <c r="H155" s="217"/>
      <c r="I155" s="217"/>
      <c r="J155" s="217">
        <v>1</v>
      </c>
    </row>
    <row r="156" spans="2:10" x14ac:dyDescent="0.3">
      <c r="B156" s="219" t="s">
        <v>1084</v>
      </c>
      <c r="C156" s="217"/>
      <c r="D156" s="217"/>
      <c r="E156" s="217"/>
      <c r="F156" s="217"/>
      <c r="G156" s="217"/>
      <c r="H156" s="217">
        <v>1</v>
      </c>
      <c r="I156" s="217"/>
      <c r="J156" s="217">
        <v>1</v>
      </c>
    </row>
    <row r="157" spans="2:10" x14ac:dyDescent="0.3">
      <c r="B157" s="219" t="s">
        <v>1119</v>
      </c>
      <c r="C157" s="217"/>
      <c r="D157" s="217"/>
      <c r="E157" s="217"/>
      <c r="F157" s="217"/>
      <c r="G157" s="217"/>
      <c r="H157" s="217">
        <v>1</v>
      </c>
      <c r="I157" s="217"/>
      <c r="J157" s="217">
        <v>1</v>
      </c>
    </row>
    <row r="158" spans="2:10" x14ac:dyDescent="0.3">
      <c r="B158" s="218" t="s">
        <v>837</v>
      </c>
      <c r="C158" s="217"/>
      <c r="D158" s="217"/>
      <c r="E158" s="217"/>
      <c r="F158" s="217"/>
      <c r="G158" s="217">
        <v>2</v>
      </c>
      <c r="H158" s="217"/>
      <c r="I158" s="217"/>
      <c r="J158" s="217">
        <v>2</v>
      </c>
    </row>
    <row r="159" spans="2:10" x14ac:dyDescent="0.3">
      <c r="B159" s="219" t="s">
        <v>1021</v>
      </c>
      <c r="C159" s="217"/>
      <c r="D159" s="217"/>
      <c r="E159" s="217"/>
      <c r="F159" s="217"/>
      <c r="G159" s="217">
        <v>1</v>
      </c>
      <c r="H159" s="217"/>
      <c r="I159" s="217"/>
      <c r="J159" s="217">
        <v>1</v>
      </c>
    </row>
    <row r="160" spans="2:10" x14ac:dyDescent="0.3">
      <c r="B160" s="219" t="s">
        <v>1077</v>
      </c>
      <c r="C160" s="217"/>
      <c r="D160" s="217"/>
      <c r="E160" s="217"/>
      <c r="F160" s="217"/>
      <c r="G160" s="217">
        <v>1</v>
      </c>
      <c r="H160" s="217"/>
      <c r="I160" s="217"/>
      <c r="J160" s="217">
        <v>1</v>
      </c>
    </row>
    <row r="161" spans="2:10" x14ac:dyDescent="0.3">
      <c r="B161" s="218" t="s">
        <v>54</v>
      </c>
      <c r="C161" s="217">
        <v>13</v>
      </c>
      <c r="D161" s="217">
        <v>16</v>
      </c>
      <c r="E161" s="217"/>
      <c r="F161" s="217"/>
      <c r="G161" s="217"/>
      <c r="H161" s="217"/>
      <c r="I161" s="217"/>
      <c r="J161" s="217">
        <v>29</v>
      </c>
    </row>
    <row r="162" spans="2:10" x14ac:dyDescent="0.3">
      <c r="B162" s="219" t="s">
        <v>196</v>
      </c>
      <c r="C162" s="217">
        <v>1</v>
      </c>
      <c r="D162" s="217"/>
      <c r="E162" s="217"/>
      <c r="F162" s="217"/>
      <c r="G162" s="217"/>
      <c r="H162" s="217"/>
      <c r="I162" s="217"/>
      <c r="J162" s="217">
        <v>1</v>
      </c>
    </row>
    <row r="163" spans="2:10" x14ac:dyDescent="0.3">
      <c r="B163" s="219" t="s">
        <v>875</v>
      </c>
      <c r="C163" s="217"/>
      <c r="D163" s="217">
        <v>1</v>
      </c>
      <c r="E163" s="217"/>
      <c r="F163" s="217"/>
      <c r="G163" s="217"/>
      <c r="H163" s="217"/>
      <c r="I163" s="217"/>
      <c r="J163" s="217">
        <v>1</v>
      </c>
    </row>
    <row r="164" spans="2:10" x14ac:dyDescent="0.3">
      <c r="B164" s="219" t="s">
        <v>607</v>
      </c>
      <c r="C164" s="217">
        <v>1</v>
      </c>
      <c r="D164" s="217"/>
      <c r="E164" s="217"/>
      <c r="F164" s="217"/>
      <c r="G164" s="217"/>
      <c r="H164" s="217"/>
      <c r="I164" s="217"/>
      <c r="J164" s="217">
        <v>1</v>
      </c>
    </row>
    <row r="165" spans="2:10" x14ac:dyDescent="0.3">
      <c r="B165" s="219" t="s">
        <v>603</v>
      </c>
      <c r="C165" s="217"/>
      <c r="D165" s="217">
        <v>1</v>
      </c>
      <c r="E165" s="217"/>
      <c r="F165" s="217"/>
      <c r="G165" s="217"/>
      <c r="H165" s="217"/>
      <c r="I165" s="217"/>
      <c r="J165" s="217">
        <v>1</v>
      </c>
    </row>
    <row r="166" spans="2:10" x14ac:dyDescent="0.3">
      <c r="B166" s="219" t="s">
        <v>681</v>
      </c>
      <c r="C166" s="217"/>
      <c r="D166" s="217">
        <v>1</v>
      </c>
      <c r="E166" s="217"/>
      <c r="F166" s="217"/>
      <c r="G166" s="217"/>
      <c r="H166" s="217"/>
      <c r="I166" s="217"/>
      <c r="J166" s="217">
        <v>1</v>
      </c>
    </row>
    <row r="167" spans="2:10" x14ac:dyDescent="0.3">
      <c r="B167" s="219" t="s">
        <v>454</v>
      </c>
      <c r="C167" s="217"/>
      <c r="D167" s="217">
        <v>1</v>
      </c>
      <c r="E167" s="217"/>
      <c r="F167" s="217"/>
      <c r="G167" s="217"/>
      <c r="H167" s="217"/>
      <c r="I167" s="217"/>
      <c r="J167" s="217">
        <v>1</v>
      </c>
    </row>
    <row r="168" spans="2:10" x14ac:dyDescent="0.3">
      <c r="B168" s="219" t="s">
        <v>867</v>
      </c>
      <c r="C168" s="217"/>
      <c r="D168" s="217">
        <v>1</v>
      </c>
      <c r="E168" s="217"/>
      <c r="F168" s="217"/>
      <c r="G168" s="217"/>
      <c r="H168" s="217"/>
      <c r="I168" s="217"/>
      <c r="J168" s="217">
        <v>1</v>
      </c>
    </row>
    <row r="169" spans="2:10" x14ac:dyDescent="0.3">
      <c r="B169" s="219" t="s">
        <v>684</v>
      </c>
      <c r="C169" s="217">
        <v>1</v>
      </c>
      <c r="D169" s="217"/>
      <c r="E169" s="217"/>
      <c r="F169" s="217"/>
      <c r="G169" s="217"/>
      <c r="H169" s="217"/>
      <c r="I169" s="217"/>
      <c r="J169" s="217">
        <v>1</v>
      </c>
    </row>
    <row r="170" spans="2:10" x14ac:dyDescent="0.3">
      <c r="B170" s="219" t="s">
        <v>461</v>
      </c>
      <c r="C170" s="217">
        <v>1</v>
      </c>
      <c r="D170" s="217"/>
      <c r="E170" s="217"/>
      <c r="F170" s="217"/>
      <c r="G170" s="217"/>
      <c r="H170" s="217"/>
      <c r="I170" s="217"/>
      <c r="J170" s="217">
        <v>1</v>
      </c>
    </row>
    <row r="171" spans="2:10" x14ac:dyDescent="0.3">
      <c r="B171" s="219" t="s">
        <v>623</v>
      </c>
      <c r="C171" s="217">
        <v>1</v>
      </c>
      <c r="D171" s="217"/>
      <c r="E171" s="217"/>
      <c r="F171" s="217"/>
      <c r="G171" s="217"/>
      <c r="H171" s="217"/>
      <c r="I171" s="217"/>
      <c r="J171" s="217">
        <v>1</v>
      </c>
    </row>
    <row r="172" spans="2:10" x14ac:dyDescent="0.3">
      <c r="B172" s="219" t="s">
        <v>459</v>
      </c>
      <c r="C172" s="217"/>
      <c r="D172" s="217">
        <v>1</v>
      </c>
      <c r="E172" s="217"/>
      <c r="F172" s="217"/>
      <c r="G172" s="217"/>
      <c r="H172" s="217"/>
      <c r="I172" s="217"/>
      <c r="J172" s="217">
        <v>1</v>
      </c>
    </row>
    <row r="173" spans="2:10" x14ac:dyDescent="0.3">
      <c r="B173" s="219" t="s">
        <v>1080</v>
      </c>
      <c r="C173" s="217"/>
      <c r="D173" s="217">
        <v>1</v>
      </c>
      <c r="E173" s="217"/>
      <c r="F173" s="217"/>
      <c r="G173" s="217"/>
      <c r="H173" s="217"/>
      <c r="I173" s="217"/>
      <c r="J173" s="217">
        <v>1</v>
      </c>
    </row>
    <row r="174" spans="2:10" x14ac:dyDescent="0.3">
      <c r="B174" s="219" t="s">
        <v>676</v>
      </c>
      <c r="C174" s="217"/>
      <c r="D174" s="217">
        <v>1</v>
      </c>
      <c r="E174" s="217"/>
      <c r="F174" s="217"/>
      <c r="G174" s="217"/>
      <c r="H174" s="217"/>
      <c r="I174" s="217"/>
      <c r="J174" s="217">
        <v>1</v>
      </c>
    </row>
    <row r="175" spans="2:10" x14ac:dyDescent="0.3">
      <c r="B175" s="219" t="s">
        <v>699</v>
      </c>
      <c r="C175" s="217">
        <v>1</v>
      </c>
      <c r="D175" s="217"/>
      <c r="E175" s="217"/>
      <c r="F175" s="217"/>
      <c r="G175" s="217"/>
      <c r="H175" s="217"/>
      <c r="I175" s="217"/>
      <c r="J175" s="217">
        <v>1</v>
      </c>
    </row>
    <row r="176" spans="2:10" x14ac:dyDescent="0.3">
      <c r="B176" s="219" t="s">
        <v>701</v>
      </c>
      <c r="C176" s="217">
        <v>1</v>
      </c>
      <c r="D176" s="217"/>
      <c r="E176" s="217"/>
      <c r="F176" s="217"/>
      <c r="G176" s="217"/>
      <c r="H176" s="217"/>
      <c r="I176" s="217"/>
      <c r="J176" s="217">
        <v>1</v>
      </c>
    </row>
    <row r="177" spans="2:10" x14ac:dyDescent="0.3">
      <c r="B177" s="219" t="s">
        <v>702</v>
      </c>
      <c r="C177" s="217"/>
      <c r="D177" s="217">
        <v>1</v>
      </c>
      <c r="E177" s="217"/>
      <c r="F177" s="217"/>
      <c r="G177" s="217"/>
      <c r="H177" s="217"/>
      <c r="I177" s="217"/>
      <c r="J177" s="217">
        <v>1</v>
      </c>
    </row>
    <row r="178" spans="2:10" x14ac:dyDescent="0.3">
      <c r="B178" s="219" t="s">
        <v>691</v>
      </c>
      <c r="C178" s="217"/>
      <c r="D178" s="217">
        <v>1</v>
      </c>
      <c r="E178" s="217"/>
      <c r="F178" s="217"/>
      <c r="G178" s="217"/>
      <c r="H178" s="217"/>
      <c r="I178" s="217"/>
      <c r="J178" s="217">
        <v>1</v>
      </c>
    </row>
    <row r="179" spans="2:10" x14ac:dyDescent="0.3">
      <c r="B179" s="219" t="s">
        <v>898</v>
      </c>
      <c r="C179" s="217">
        <v>1</v>
      </c>
      <c r="D179" s="217"/>
      <c r="E179" s="217"/>
      <c r="F179" s="217"/>
      <c r="G179" s="217"/>
      <c r="H179" s="217"/>
      <c r="I179" s="217"/>
      <c r="J179" s="217">
        <v>1</v>
      </c>
    </row>
    <row r="180" spans="2:10" x14ac:dyDescent="0.3">
      <c r="B180" s="219" t="s">
        <v>1082</v>
      </c>
      <c r="C180" s="217"/>
      <c r="D180" s="217">
        <v>1</v>
      </c>
      <c r="E180" s="217"/>
      <c r="F180" s="217"/>
      <c r="G180" s="217"/>
      <c r="H180" s="217"/>
      <c r="I180" s="217"/>
      <c r="J180" s="217">
        <v>1</v>
      </c>
    </row>
    <row r="181" spans="2:10" x14ac:dyDescent="0.3">
      <c r="B181" s="219" t="s">
        <v>675</v>
      </c>
      <c r="C181" s="217"/>
      <c r="D181" s="217">
        <v>1</v>
      </c>
      <c r="E181" s="217"/>
      <c r="F181" s="217"/>
      <c r="G181" s="217"/>
      <c r="H181" s="217"/>
      <c r="I181" s="217"/>
      <c r="J181" s="217">
        <v>1</v>
      </c>
    </row>
    <row r="182" spans="2:10" x14ac:dyDescent="0.3">
      <c r="B182" s="219" t="s">
        <v>673</v>
      </c>
      <c r="C182" s="217">
        <v>1</v>
      </c>
      <c r="D182" s="217"/>
      <c r="E182" s="217"/>
      <c r="F182" s="217"/>
      <c r="G182" s="217"/>
      <c r="H182" s="217"/>
      <c r="I182" s="217"/>
      <c r="J182" s="217">
        <v>1</v>
      </c>
    </row>
    <row r="183" spans="2:10" x14ac:dyDescent="0.3">
      <c r="B183" s="219" t="s">
        <v>570</v>
      </c>
      <c r="C183" s="217"/>
      <c r="D183" s="217">
        <v>1</v>
      </c>
      <c r="E183" s="217"/>
      <c r="F183" s="217"/>
      <c r="G183" s="217"/>
      <c r="H183" s="217"/>
      <c r="I183" s="217"/>
      <c r="J183" s="217">
        <v>1</v>
      </c>
    </row>
    <row r="184" spans="2:10" x14ac:dyDescent="0.3">
      <c r="B184" s="219" t="s">
        <v>686</v>
      </c>
      <c r="C184" s="217">
        <v>1</v>
      </c>
      <c r="D184" s="217"/>
      <c r="E184" s="217"/>
      <c r="F184" s="217"/>
      <c r="G184" s="217"/>
      <c r="H184" s="217"/>
      <c r="I184" s="217"/>
      <c r="J184" s="217">
        <v>1</v>
      </c>
    </row>
    <row r="185" spans="2:10" x14ac:dyDescent="0.3">
      <c r="B185" s="219" t="s">
        <v>432</v>
      </c>
      <c r="C185" s="217"/>
      <c r="D185" s="217">
        <v>1</v>
      </c>
      <c r="E185" s="217"/>
      <c r="F185" s="217"/>
      <c r="G185" s="217"/>
      <c r="H185" s="217"/>
      <c r="I185" s="217"/>
      <c r="J185" s="217">
        <v>1</v>
      </c>
    </row>
    <row r="186" spans="2:10" x14ac:dyDescent="0.3">
      <c r="B186" s="219" t="s">
        <v>974</v>
      </c>
      <c r="C186" s="217"/>
      <c r="D186" s="217">
        <v>1</v>
      </c>
      <c r="E186" s="217"/>
      <c r="F186" s="217"/>
      <c r="G186" s="217"/>
      <c r="H186" s="217"/>
      <c r="I186" s="217"/>
      <c r="J186" s="217">
        <v>1</v>
      </c>
    </row>
    <row r="187" spans="2:10" x14ac:dyDescent="0.3">
      <c r="B187" s="219" t="s">
        <v>1156</v>
      </c>
      <c r="C187" s="217">
        <v>1</v>
      </c>
      <c r="D187" s="217"/>
      <c r="E187" s="217"/>
      <c r="F187" s="217"/>
      <c r="G187" s="217"/>
      <c r="H187" s="217"/>
      <c r="I187" s="217"/>
      <c r="J187" s="217">
        <v>1</v>
      </c>
    </row>
    <row r="188" spans="2:10" x14ac:dyDescent="0.3">
      <c r="B188" s="219" t="s">
        <v>1155</v>
      </c>
      <c r="C188" s="217">
        <v>1</v>
      </c>
      <c r="D188" s="217"/>
      <c r="E188" s="217"/>
      <c r="F188" s="217"/>
      <c r="G188" s="217"/>
      <c r="H188" s="217"/>
      <c r="I188" s="217"/>
      <c r="J188" s="217">
        <v>1</v>
      </c>
    </row>
    <row r="189" spans="2:10" x14ac:dyDescent="0.3">
      <c r="B189" s="219" t="s">
        <v>1183</v>
      </c>
      <c r="C189" s="217"/>
      <c r="D189" s="217">
        <v>1</v>
      </c>
      <c r="E189" s="217"/>
      <c r="F189" s="217"/>
      <c r="G189" s="217"/>
      <c r="H189" s="217"/>
      <c r="I189" s="217"/>
      <c r="J189" s="217">
        <v>1</v>
      </c>
    </row>
    <row r="190" spans="2:10" x14ac:dyDescent="0.3">
      <c r="B190" s="219" t="s">
        <v>1171</v>
      </c>
      <c r="C190" s="217">
        <v>1</v>
      </c>
      <c r="D190" s="217"/>
      <c r="E190" s="217"/>
      <c r="F190" s="217"/>
      <c r="G190" s="217"/>
      <c r="H190" s="217"/>
      <c r="I190" s="217"/>
      <c r="J190" s="217">
        <v>1</v>
      </c>
    </row>
    <row r="191" spans="2:10" x14ac:dyDescent="0.3">
      <c r="B191" s="218" t="s">
        <v>58</v>
      </c>
      <c r="C191" s="217">
        <v>5</v>
      </c>
      <c r="D191" s="217">
        <v>6</v>
      </c>
      <c r="E191" s="217"/>
      <c r="F191" s="217"/>
      <c r="G191" s="217"/>
      <c r="H191" s="217">
        <v>4</v>
      </c>
      <c r="I191" s="217"/>
      <c r="J191" s="217">
        <v>15</v>
      </c>
    </row>
    <row r="192" spans="2:10" x14ac:dyDescent="0.3">
      <c r="B192" s="219" t="s">
        <v>188</v>
      </c>
      <c r="C192" s="217"/>
      <c r="D192" s="217">
        <v>1</v>
      </c>
      <c r="E192" s="217"/>
      <c r="F192" s="217"/>
      <c r="G192" s="217"/>
      <c r="H192" s="217"/>
      <c r="I192" s="217"/>
      <c r="J192" s="217">
        <v>1</v>
      </c>
    </row>
    <row r="193" spans="2:10" x14ac:dyDescent="0.3">
      <c r="B193" s="219" t="s">
        <v>677</v>
      </c>
      <c r="C193" s="217"/>
      <c r="D193" s="217">
        <v>1</v>
      </c>
      <c r="E193" s="217"/>
      <c r="F193" s="217"/>
      <c r="G193" s="217"/>
      <c r="H193" s="217"/>
      <c r="I193" s="217"/>
      <c r="J193" s="217">
        <v>1</v>
      </c>
    </row>
    <row r="194" spans="2:10" x14ac:dyDescent="0.3">
      <c r="B194" s="219" t="s">
        <v>617</v>
      </c>
      <c r="C194" s="217">
        <v>1</v>
      </c>
      <c r="D194" s="217"/>
      <c r="E194" s="217"/>
      <c r="F194" s="217"/>
      <c r="G194" s="217"/>
      <c r="H194" s="217"/>
      <c r="I194" s="217"/>
      <c r="J194" s="217">
        <v>1</v>
      </c>
    </row>
    <row r="195" spans="2:10" x14ac:dyDescent="0.3">
      <c r="B195" s="219" t="s">
        <v>688</v>
      </c>
      <c r="C195" s="217"/>
      <c r="D195" s="217"/>
      <c r="E195" s="217"/>
      <c r="F195" s="217"/>
      <c r="G195" s="217"/>
      <c r="H195" s="217">
        <v>1</v>
      </c>
      <c r="I195" s="217"/>
      <c r="J195" s="217">
        <v>1</v>
      </c>
    </row>
    <row r="196" spans="2:10" x14ac:dyDescent="0.3">
      <c r="B196" s="219" t="s">
        <v>690</v>
      </c>
      <c r="C196" s="217"/>
      <c r="D196" s="217"/>
      <c r="E196" s="217"/>
      <c r="F196" s="217"/>
      <c r="G196" s="217"/>
      <c r="H196" s="217">
        <v>1</v>
      </c>
      <c r="I196" s="217"/>
      <c r="J196" s="217">
        <v>1</v>
      </c>
    </row>
    <row r="197" spans="2:10" x14ac:dyDescent="0.3">
      <c r="B197" s="219" t="s">
        <v>689</v>
      </c>
      <c r="C197" s="217"/>
      <c r="D197" s="217"/>
      <c r="E197" s="217"/>
      <c r="F197" s="217"/>
      <c r="G197" s="217"/>
      <c r="H197" s="217">
        <v>1</v>
      </c>
      <c r="I197" s="217"/>
      <c r="J197" s="217">
        <v>1</v>
      </c>
    </row>
    <row r="198" spans="2:10" x14ac:dyDescent="0.3">
      <c r="B198" s="219" t="s">
        <v>697</v>
      </c>
      <c r="C198" s="217"/>
      <c r="D198" s="217">
        <v>1</v>
      </c>
      <c r="E198" s="217"/>
      <c r="F198" s="217"/>
      <c r="G198" s="217"/>
      <c r="H198" s="217"/>
      <c r="I198" s="217"/>
      <c r="J198" s="217">
        <v>1</v>
      </c>
    </row>
    <row r="199" spans="2:10" x14ac:dyDescent="0.3">
      <c r="B199" s="219" t="s">
        <v>621</v>
      </c>
      <c r="C199" s="217">
        <v>1</v>
      </c>
      <c r="D199" s="217"/>
      <c r="E199" s="217"/>
      <c r="F199" s="217"/>
      <c r="G199" s="217"/>
      <c r="H199" s="217"/>
      <c r="I199" s="217"/>
      <c r="J199" s="217">
        <v>1</v>
      </c>
    </row>
    <row r="200" spans="2:10" x14ac:dyDescent="0.3">
      <c r="B200" s="219" t="s">
        <v>630</v>
      </c>
      <c r="C200" s="217">
        <v>1</v>
      </c>
      <c r="D200" s="217"/>
      <c r="E200" s="217"/>
      <c r="F200" s="217"/>
      <c r="G200" s="217"/>
      <c r="H200" s="217"/>
      <c r="I200" s="217"/>
      <c r="J200" s="217">
        <v>1</v>
      </c>
    </row>
    <row r="201" spans="2:10" x14ac:dyDescent="0.3">
      <c r="B201" s="219" t="s">
        <v>700</v>
      </c>
      <c r="C201" s="217"/>
      <c r="D201" s="217"/>
      <c r="E201" s="217"/>
      <c r="F201" s="217"/>
      <c r="G201" s="217"/>
      <c r="H201" s="217">
        <v>1</v>
      </c>
      <c r="I201" s="217"/>
      <c r="J201" s="217">
        <v>1</v>
      </c>
    </row>
    <row r="202" spans="2:10" x14ac:dyDescent="0.3">
      <c r="B202" s="219" t="s">
        <v>687</v>
      </c>
      <c r="C202" s="217">
        <v>1</v>
      </c>
      <c r="D202" s="217"/>
      <c r="E202" s="217"/>
      <c r="F202" s="217"/>
      <c r="G202" s="217"/>
      <c r="H202" s="217"/>
      <c r="I202" s="217"/>
      <c r="J202" s="217">
        <v>1</v>
      </c>
    </row>
    <row r="203" spans="2:10" x14ac:dyDescent="0.3">
      <c r="B203" s="219" t="s">
        <v>693</v>
      </c>
      <c r="C203" s="217">
        <v>1</v>
      </c>
      <c r="D203" s="217"/>
      <c r="E203" s="217"/>
      <c r="F203" s="217"/>
      <c r="G203" s="217"/>
      <c r="H203" s="217"/>
      <c r="I203" s="217"/>
      <c r="J203" s="217">
        <v>1</v>
      </c>
    </row>
    <row r="204" spans="2:10" x14ac:dyDescent="0.3">
      <c r="B204" s="219" t="s">
        <v>685</v>
      </c>
      <c r="C204" s="217"/>
      <c r="D204" s="217">
        <v>1</v>
      </c>
      <c r="E204" s="217"/>
      <c r="F204" s="217"/>
      <c r="G204" s="217"/>
      <c r="H204" s="217"/>
      <c r="I204" s="217"/>
      <c r="J204" s="217">
        <v>1</v>
      </c>
    </row>
    <row r="205" spans="2:10" x14ac:dyDescent="0.3">
      <c r="B205" s="219" t="s">
        <v>674</v>
      </c>
      <c r="C205" s="217"/>
      <c r="D205" s="217">
        <v>1</v>
      </c>
      <c r="E205" s="217"/>
      <c r="F205" s="217"/>
      <c r="G205" s="217"/>
      <c r="H205" s="217"/>
      <c r="I205" s="217"/>
      <c r="J205" s="217">
        <v>1</v>
      </c>
    </row>
    <row r="206" spans="2:10" x14ac:dyDescent="0.3">
      <c r="B206" s="219" t="s">
        <v>863</v>
      </c>
      <c r="C206" s="217"/>
      <c r="D206" s="217">
        <v>1</v>
      </c>
      <c r="E206" s="217"/>
      <c r="F206" s="217"/>
      <c r="G206" s="217"/>
      <c r="H206" s="217"/>
      <c r="I206" s="217"/>
      <c r="J206" s="217">
        <v>1</v>
      </c>
    </row>
    <row r="207" spans="2:10" x14ac:dyDescent="0.3">
      <c r="B207" s="218" t="s">
        <v>60</v>
      </c>
      <c r="C207" s="217"/>
      <c r="D207" s="217"/>
      <c r="E207" s="217"/>
      <c r="F207" s="217"/>
      <c r="G207" s="217"/>
      <c r="H207" s="217">
        <v>1</v>
      </c>
      <c r="I207" s="217"/>
      <c r="J207" s="217">
        <v>1</v>
      </c>
    </row>
    <row r="208" spans="2:10" x14ac:dyDescent="0.3">
      <c r="B208" s="219" t="s">
        <v>1941</v>
      </c>
      <c r="C208" s="217"/>
      <c r="D208" s="217"/>
      <c r="E208" s="217"/>
      <c r="F208" s="217"/>
      <c r="G208" s="217"/>
      <c r="H208" s="217">
        <v>1</v>
      </c>
      <c r="I208" s="217"/>
      <c r="J208" s="217">
        <v>1</v>
      </c>
    </row>
    <row r="209" spans="2:10" x14ac:dyDescent="0.3">
      <c r="B209" s="218" t="s">
        <v>63</v>
      </c>
      <c r="C209" s="217">
        <v>1</v>
      </c>
      <c r="D209" s="217">
        <v>4</v>
      </c>
      <c r="E209" s="217"/>
      <c r="F209" s="217"/>
      <c r="G209" s="217"/>
      <c r="H209" s="217"/>
      <c r="I209" s="217"/>
      <c r="J209" s="217">
        <v>5</v>
      </c>
    </row>
    <row r="210" spans="2:10" x14ac:dyDescent="0.3">
      <c r="B210" s="219" t="s">
        <v>616</v>
      </c>
      <c r="C210" s="217">
        <v>1</v>
      </c>
      <c r="D210" s="217"/>
      <c r="E210" s="217"/>
      <c r="F210" s="217"/>
      <c r="G210" s="217"/>
      <c r="H210" s="217"/>
      <c r="I210" s="217"/>
      <c r="J210" s="217">
        <v>1</v>
      </c>
    </row>
    <row r="211" spans="2:10" x14ac:dyDescent="0.3">
      <c r="B211" s="219" t="s">
        <v>683</v>
      </c>
      <c r="C211" s="217"/>
      <c r="D211" s="217">
        <v>1</v>
      </c>
      <c r="E211" s="217"/>
      <c r="F211" s="217"/>
      <c r="G211" s="217"/>
      <c r="H211" s="217"/>
      <c r="I211" s="217"/>
      <c r="J211" s="217">
        <v>1</v>
      </c>
    </row>
    <row r="212" spans="2:10" x14ac:dyDescent="0.3">
      <c r="B212" s="219" t="s">
        <v>694</v>
      </c>
      <c r="C212" s="217"/>
      <c r="D212" s="217">
        <v>1</v>
      </c>
      <c r="E212" s="217"/>
      <c r="F212" s="217"/>
      <c r="G212" s="217"/>
      <c r="H212" s="217"/>
      <c r="I212" s="217"/>
      <c r="J212" s="217">
        <v>1</v>
      </c>
    </row>
    <row r="213" spans="2:10" x14ac:dyDescent="0.3">
      <c r="B213" s="219" t="s">
        <v>679</v>
      </c>
      <c r="C213" s="217"/>
      <c r="D213" s="217">
        <v>1</v>
      </c>
      <c r="E213" s="217"/>
      <c r="F213" s="217"/>
      <c r="G213" s="217"/>
      <c r="H213" s="217"/>
      <c r="I213" s="217"/>
      <c r="J213" s="217">
        <v>1</v>
      </c>
    </row>
    <row r="214" spans="2:10" x14ac:dyDescent="0.3">
      <c r="B214" s="219" t="s">
        <v>411</v>
      </c>
      <c r="C214" s="217"/>
      <c r="D214" s="217">
        <v>1</v>
      </c>
      <c r="E214" s="217"/>
      <c r="F214" s="217"/>
      <c r="G214" s="217"/>
      <c r="H214" s="217"/>
      <c r="I214" s="217"/>
      <c r="J214" s="217">
        <v>1</v>
      </c>
    </row>
    <row r="215" spans="2:10" x14ac:dyDescent="0.3">
      <c r="B215" s="1" t="s">
        <v>31</v>
      </c>
      <c r="C215" s="217">
        <v>37</v>
      </c>
      <c r="D215" s="217">
        <v>46</v>
      </c>
      <c r="E215" s="217"/>
      <c r="F215" s="217">
        <v>1</v>
      </c>
      <c r="G215" s="217">
        <v>8</v>
      </c>
      <c r="H215" s="217">
        <v>20</v>
      </c>
      <c r="I215" s="217">
        <v>1</v>
      </c>
      <c r="J215" s="217">
        <v>113</v>
      </c>
    </row>
    <row r="216" spans="2:10" x14ac:dyDescent="0.3">
      <c r="B216" s="218" t="s">
        <v>825</v>
      </c>
      <c r="C216" s="217">
        <v>6</v>
      </c>
      <c r="D216" s="217">
        <v>7</v>
      </c>
      <c r="E216" s="217"/>
      <c r="F216" s="217"/>
      <c r="G216" s="217">
        <v>1</v>
      </c>
      <c r="H216" s="217">
        <v>4</v>
      </c>
      <c r="I216" s="217"/>
      <c r="J216" s="217">
        <v>18</v>
      </c>
    </row>
    <row r="217" spans="2:10" x14ac:dyDescent="0.3">
      <c r="B217" s="219" t="s">
        <v>506</v>
      </c>
      <c r="C217" s="217"/>
      <c r="D217" s="217">
        <v>1</v>
      </c>
      <c r="E217" s="217"/>
      <c r="F217" s="217"/>
      <c r="G217" s="217"/>
      <c r="H217" s="217"/>
      <c r="I217" s="217"/>
      <c r="J217" s="217">
        <v>1</v>
      </c>
    </row>
    <row r="218" spans="2:10" x14ac:dyDescent="0.3">
      <c r="B218" s="219" t="s">
        <v>440</v>
      </c>
      <c r="C218" s="217">
        <v>1</v>
      </c>
      <c r="D218" s="217"/>
      <c r="E218" s="217"/>
      <c r="F218" s="217"/>
      <c r="G218" s="217"/>
      <c r="H218" s="217"/>
      <c r="I218" s="217"/>
      <c r="J218" s="217">
        <v>1</v>
      </c>
    </row>
    <row r="219" spans="2:10" x14ac:dyDescent="0.3">
      <c r="B219" s="219" t="s">
        <v>969</v>
      </c>
      <c r="C219" s="217">
        <v>1</v>
      </c>
      <c r="D219" s="217"/>
      <c r="E219" s="217"/>
      <c r="F219" s="217"/>
      <c r="G219" s="217"/>
      <c r="H219" s="217"/>
      <c r="I219" s="217"/>
      <c r="J219" s="217">
        <v>1</v>
      </c>
    </row>
    <row r="220" spans="2:10" x14ac:dyDescent="0.3">
      <c r="B220" s="219" t="s">
        <v>419</v>
      </c>
      <c r="C220" s="217"/>
      <c r="D220" s="217"/>
      <c r="E220" s="217"/>
      <c r="F220" s="217"/>
      <c r="G220" s="217"/>
      <c r="H220" s="217">
        <v>1</v>
      </c>
      <c r="I220" s="217"/>
      <c r="J220" s="217">
        <v>1</v>
      </c>
    </row>
    <row r="221" spans="2:10" x14ac:dyDescent="0.3">
      <c r="B221" s="219" t="s">
        <v>510</v>
      </c>
      <c r="C221" s="217"/>
      <c r="D221" s="217">
        <v>1</v>
      </c>
      <c r="E221" s="217"/>
      <c r="F221" s="217"/>
      <c r="G221" s="217"/>
      <c r="H221" s="217"/>
      <c r="I221" s="217"/>
      <c r="J221" s="217">
        <v>1</v>
      </c>
    </row>
    <row r="222" spans="2:10" x14ac:dyDescent="0.3">
      <c r="B222" s="219" t="s">
        <v>426</v>
      </c>
      <c r="C222" s="217"/>
      <c r="D222" s="217">
        <v>1</v>
      </c>
      <c r="E222" s="217"/>
      <c r="F222" s="217"/>
      <c r="G222" s="217"/>
      <c r="H222" s="217"/>
      <c r="I222" s="217"/>
      <c r="J222" s="217">
        <v>1</v>
      </c>
    </row>
    <row r="223" spans="2:10" x14ac:dyDescent="0.3">
      <c r="B223" s="219" t="s">
        <v>479</v>
      </c>
      <c r="C223" s="217"/>
      <c r="D223" s="217">
        <v>1</v>
      </c>
      <c r="E223" s="217"/>
      <c r="F223" s="217"/>
      <c r="G223" s="217"/>
      <c r="H223" s="217"/>
      <c r="I223" s="217"/>
      <c r="J223" s="217">
        <v>1</v>
      </c>
    </row>
    <row r="224" spans="2:10" x14ac:dyDescent="0.3">
      <c r="B224" s="219" t="s">
        <v>447</v>
      </c>
      <c r="C224" s="217">
        <v>1</v>
      </c>
      <c r="D224" s="217"/>
      <c r="E224" s="217"/>
      <c r="F224" s="217"/>
      <c r="G224" s="217"/>
      <c r="H224" s="217"/>
      <c r="I224" s="217"/>
      <c r="J224" s="217">
        <v>1</v>
      </c>
    </row>
    <row r="225" spans="2:10" x14ac:dyDescent="0.3">
      <c r="B225" s="219" t="s">
        <v>892</v>
      </c>
      <c r="C225" s="217">
        <v>1</v>
      </c>
      <c r="D225" s="217"/>
      <c r="E225" s="217"/>
      <c r="F225" s="217"/>
      <c r="G225" s="217"/>
      <c r="H225" s="217"/>
      <c r="I225" s="217"/>
      <c r="J225" s="217">
        <v>1</v>
      </c>
    </row>
    <row r="226" spans="2:10" x14ac:dyDescent="0.3">
      <c r="B226" s="219" t="s">
        <v>451</v>
      </c>
      <c r="C226" s="217"/>
      <c r="D226" s="217"/>
      <c r="E226" s="217"/>
      <c r="F226" s="217"/>
      <c r="G226" s="217"/>
      <c r="H226" s="217">
        <v>1</v>
      </c>
      <c r="I226" s="217"/>
      <c r="J226" s="217">
        <v>1</v>
      </c>
    </row>
    <row r="227" spans="2:10" x14ac:dyDescent="0.3">
      <c r="B227" s="219" t="s">
        <v>642</v>
      </c>
      <c r="C227" s="217">
        <v>1</v>
      </c>
      <c r="D227" s="217"/>
      <c r="E227" s="217"/>
      <c r="F227" s="217"/>
      <c r="G227" s="217"/>
      <c r="H227" s="217"/>
      <c r="I227" s="217"/>
      <c r="J227" s="217">
        <v>1</v>
      </c>
    </row>
    <row r="228" spans="2:10" x14ac:dyDescent="0.3">
      <c r="B228" s="219" t="s">
        <v>598</v>
      </c>
      <c r="C228" s="217"/>
      <c r="D228" s="217">
        <v>1</v>
      </c>
      <c r="E228" s="217"/>
      <c r="F228" s="217"/>
      <c r="G228" s="217"/>
      <c r="H228" s="217"/>
      <c r="I228" s="217"/>
      <c r="J228" s="217">
        <v>1</v>
      </c>
    </row>
    <row r="229" spans="2:10" x14ac:dyDescent="0.3">
      <c r="B229" s="219" t="s">
        <v>477</v>
      </c>
      <c r="C229" s="217"/>
      <c r="D229" s="217">
        <v>1</v>
      </c>
      <c r="E229" s="217"/>
      <c r="F229" s="217"/>
      <c r="G229" s="217"/>
      <c r="H229" s="217"/>
      <c r="I229" s="217"/>
      <c r="J229" s="217">
        <v>1</v>
      </c>
    </row>
    <row r="230" spans="2:10" x14ac:dyDescent="0.3">
      <c r="B230" s="219" t="s">
        <v>456</v>
      </c>
      <c r="C230" s="217"/>
      <c r="D230" s="217">
        <v>1</v>
      </c>
      <c r="E230" s="217"/>
      <c r="F230" s="217"/>
      <c r="G230" s="217"/>
      <c r="H230" s="217"/>
      <c r="I230" s="217"/>
      <c r="J230" s="217">
        <v>1</v>
      </c>
    </row>
    <row r="231" spans="2:10" x14ac:dyDescent="0.3">
      <c r="B231" s="219" t="s">
        <v>964</v>
      </c>
      <c r="C231" s="217"/>
      <c r="D231" s="217"/>
      <c r="E231" s="217"/>
      <c r="F231" s="217"/>
      <c r="G231" s="217"/>
      <c r="H231" s="217">
        <v>1</v>
      </c>
      <c r="I231" s="217"/>
      <c r="J231" s="217">
        <v>1</v>
      </c>
    </row>
    <row r="232" spans="2:10" x14ac:dyDescent="0.3">
      <c r="B232" s="219" t="s">
        <v>1086</v>
      </c>
      <c r="C232" s="217">
        <v>1</v>
      </c>
      <c r="D232" s="217"/>
      <c r="E232" s="217"/>
      <c r="F232" s="217"/>
      <c r="G232" s="217"/>
      <c r="H232" s="217"/>
      <c r="I232" s="217"/>
      <c r="J232" s="217">
        <v>1</v>
      </c>
    </row>
    <row r="233" spans="2:10" x14ac:dyDescent="0.3">
      <c r="B233" s="219" t="s">
        <v>1028</v>
      </c>
      <c r="C233" s="217"/>
      <c r="D233" s="217"/>
      <c r="E233" s="217"/>
      <c r="F233" s="217"/>
      <c r="G233" s="217">
        <v>1</v>
      </c>
      <c r="H233" s="217"/>
      <c r="I233" s="217"/>
      <c r="J233" s="217">
        <v>1</v>
      </c>
    </row>
    <row r="234" spans="2:10" x14ac:dyDescent="0.3">
      <c r="B234" s="219" t="s">
        <v>1181</v>
      </c>
      <c r="C234" s="217"/>
      <c r="D234" s="217"/>
      <c r="E234" s="217"/>
      <c r="F234" s="217"/>
      <c r="G234" s="217"/>
      <c r="H234" s="217">
        <v>1</v>
      </c>
      <c r="I234" s="217"/>
      <c r="J234" s="217">
        <v>1</v>
      </c>
    </row>
    <row r="235" spans="2:10" x14ac:dyDescent="0.3">
      <c r="B235" s="218" t="s">
        <v>837</v>
      </c>
      <c r="C235" s="217">
        <v>14</v>
      </c>
      <c r="D235" s="217">
        <v>12</v>
      </c>
      <c r="E235" s="217"/>
      <c r="F235" s="217">
        <v>1</v>
      </c>
      <c r="G235" s="217">
        <v>6</v>
      </c>
      <c r="H235" s="217">
        <v>8</v>
      </c>
      <c r="I235" s="217"/>
      <c r="J235" s="217">
        <v>41</v>
      </c>
    </row>
    <row r="236" spans="2:10" x14ac:dyDescent="0.3">
      <c r="B236" s="219" t="s">
        <v>1016</v>
      </c>
      <c r="C236" s="217"/>
      <c r="D236" s="217"/>
      <c r="E236" s="217"/>
      <c r="F236" s="217"/>
      <c r="G236" s="217">
        <v>1</v>
      </c>
      <c r="H236" s="217"/>
      <c r="I236" s="217"/>
      <c r="J236" s="217">
        <v>1</v>
      </c>
    </row>
    <row r="237" spans="2:10" x14ac:dyDescent="0.3">
      <c r="B237" s="219" t="s">
        <v>971</v>
      </c>
      <c r="C237" s="217"/>
      <c r="D237" s="217"/>
      <c r="E237" s="217"/>
      <c r="F237" s="217"/>
      <c r="G237" s="217">
        <v>1</v>
      </c>
      <c r="H237" s="217"/>
      <c r="I237" s="217"/>
      <c r="J237" s="217">
        <v>1</v>
      </c>
    </row>
    <row r="238" spans="2:10" x14ac:dyDescent="0.3">
      <c r="B238" s="219" t="s">
        <v>952</v>
      </c>
      <c r="C238" s="217"/>
      <c r="D238" s="217">
        <v>1</v>
      </c>
      <c r="E238" s="217"/>
      <c r="F238" s="217"/>
      <c r="G238" s="217"/>
      <c r="H238" s="217"/>
      <c r="I238" s="217"/>
      <c r="J238" s="217">
        <v>1</v>
      </c>
    </row>
    <row r="239" spans="2:10" x14ac:dyDescent="0.3">
      <c r="B239" s="219" t="s">
        <v>950</v>
      </c>
      <c r="C239" s="217"/>
      <c r="D239" s="217">
        <v>1</v>
      </c>
      <c r="E239" s="217"/>
      <c r="F239" s="217"/>
      <c r="G239" s="217"/>
      <c r="H239" s="217"/>
      <c r="I239" s="217"/>
      <c r="J239" s="217">
        <v>1</v>
      </c>
    </row>
    <row r="240" spans="2:10" x14ac:dyDescent="0.3">
      <c r="B240" s="219" t="s">
        <v>580</v>
      </c>
      <c r="C240" s="217">
        <v>1</v>
      </c>
      <c r="D240" s="217"/>
      <c r="E240" s="217"/>
      <c r="F240" s="217"/>
      <c r="G240" s="217"/>
      <c r="H240" s="217"/>
      <c r="I240" s="217"/>
      <c r="J240" s="217">
        <v>1</v>
      </c>
    </row>
    <row r="241" spans="2:10" x14ac:dyDescent="0.3">
      <c r="B241" s="219" t="s">
        <v>653</v>
      </c>
      <c r="C241" s="217">
        <v>1</v>
      </c>
      <c r="D241" s="217"/>
      <c r="E241" s="217"/>
      <c r="F241" s="217"/>
      <c r="G241" s="217"/>
      <c r="H241" s="217"/>
      <c r="I241" s="217"/>
      <c r="J241" s="217">
        <v>1</v>
      </c>
    </row>
    <row r="242" spans="2:10" x14ac:dyDescent="0.3">
      <c r="B242" s="219" t="s">
        <v>639</v>
      </c>
      <c r="C242" s="217">
        <v>1</v>
      </c>
      <c r="D242" s="217"/>
      <c r="E242" s="217"/>
      <c r="F242" s="217"/>
      <c r="G242" s="217"/>
      <c r="H242" s="217"/>
      <c r="I242" s="217"/>
      <c r="J242" s="217">
        <v>1</v>
      </c>
    </row>
    <row r="243" spans="2:10" x14ac:dyDescent="0.3">
      <c r="B243" s="219" t="s">
        <v>640</v>
      </c>
      <c r="C243" s="217">
        <v>1</v>
      </c>
      <c r="D243" s="217"/>
      <c r="E243" s="217"/>
      <c r="F243" s="217"/>
      <c r="G243" s="217"/>
      <c r="H243" s="217"/>
      <c r="I243" s="217"/>
      <c r="J243" s="217">
        <v>1</v>
      </c>
    </row>
    <row r="244" spans="2:10" x14ac:dyDescent="0.3">
      <c r="B244" s="219" t="s">
        <v>897</v>
      </c>
      <c r="C244" s="217">
        <v>1</v>
      </c>
      <c r="D244" s="217"/>
      <c r="E244" s="217"/>
      <c r="F244" s="217"/>
      <c r="G244" s="217"/>
      <c r="H244" s="217"/>
      <c r="I244" s="217"/>
      <c r="J244" s="217">
        <v>1</v>
      </c>
    </row>
    <row r="245" spans="2:10" x14ac:dyDescent="0.3">
      <c r="B245" s="219" t="s">
        <v>1048</v>
      </c>
      <c r="C245" s="217"/>
      <c r="D245" s="217">
        <v>1</v>
      </c>
      <c r="E245" s="217"/>
      <c r="F245" s="217"/>
      <c r="G245" s="217"/>
      <c r="H245" s="217"/>
      <c r="I245" s="217"/>
      <c r="J245" s="217">
        <v>1</v>
      </c>
    </row>
    <row r="246" spans="2:10" x14ac:dyDescent="0.3">
      <c r="B246" s="219" t="s">
        <v>365</v>
      </c>
      <c r="C246" s="217">
        <v>1</v>
      </c>
      <c r="D246" s="217"/>
      <c r="E246" s="217"/>
      <c r="F246" s="217"/>
      <c r="G246" s="217"/>
      <c r="H246" s="217"/>
      <c r="I246" s="217"/>
      <c r="J246" s="217">
        <v>1</v>
      </c>
    </row>
    <row r="247" spans="2:10" x14ac:dyDescent="0.3">
      <c r="B247" s="219" t="s">
        <v>972</v>
      </c>
      <c r="C247" s="217"/>
      <c r="D247" s="217"/>
      <c r="E247" s="217"/>
      <c r="F247" s="217"/>
      <c r="G247" s="217"/>
      <c r="H247" s="217">
        <v>1</v>
      </c>
      <c r="I247" s="217"/>
      <c r="J247" s="217">
        <v>1</v>
      </c>
    </row>
    <row r="248" spans="2:10" x14ac:dyDescent="0.3">
      <c r="B248" s="219" t="s">
        <v>978</v>
      </c>
      <c r="C248" s="217"/>
      <c r="D248" s="217"/>
      <c r="E248" s="217"/>
      <c r="F248" s="217"/>
      <c r="G248" s="217"/>
      <c r="H248" s="217">
        <v>1</v>
      </c>
      <c r="I248" s="217"/>
      <c r="J248" s="217">
        <v>1</v>
      </c>
    </row>
    <row r="249" spans="2:10" x14ac:dyDescent="0.3">
      <c r="B249" s="219" t="s">
        <v>944</v>
      </c>
      <c r="C249" s="217"/>
      <c r="D249" s="217"/>
      <c r="E249" s="217"/>
      <c r="F249" s="217">
        <v>1</v>
      </c>
      <c r="G249" s="217"/>
      <c r="H249" s="217"/>
      <c r="I249" s="217"/>
      <c r="J249" s="217">
        <v>1</v>
      </c>
    </row>
    <row r="250" spans="2:10" x14ac:dyDescent="0.3">
      <c r="B250" s="219" t="s">
        <v>1046</v>
      </c>
      <c r="C250" s="217">
        <v>1</v>
      </c>
      <c r="D250" s="217"/>
      <c r="E250" s="217"/>
      <c r="F250" s="217"/>
      <c r="G250" s="217"/>
      <c r="H250" s="217"/>
      <c r="I250" s="217"/>
      <c r="J250" s="217">
        <v>1</v>
      </c>
    </row>
    <row r="251" spans="2:10" x14ac:dyDescent="0.3">
      <c r="B251" s="219" t="s">
        <v>1012</v>
      </c>
      <c r="C251" s="217">
        <v>1</v>
      </c>
      <c r="D251" s="217"/>
      <c r="E251" s="217"/>
      <c r="F251" s="217"/>
      <c r="G251" s="217"/>
      <c r="H251" s="217"/>
      <c r="I251" s="217"/>
      <c r="J251" s="217">
        <v>1</v>
      </c>
    </row>
    <row r="252" spans="2:10" x14ac:dyDescent="0.3">
      <c r="B252" s="219" t="s">
        <v>474</v>
      </c>
      <c r="C252" s="217"/>
      <c r="D252" s="217"/>
      <c r="E252" s="217"/>
      <c r="F252" s="217"/>
      <c r="G252" s="217"/>
      <c r="H252" s="217">
        <v>1</v>
      </c>
      <c r="I252" s="217"/>
      <c r="J252" s="217">
        <v>1</v>
      </c>
    </row>
    <row r="253" spans="2:10" x14ac:dyDescent="0.3">
      <c r="B253" s="219" t="s">
        <v>954</v>
      </c>
      <c r="C253" s="217"/>
      <c r="D253" s="217">
        <v>1</v>
      </c>
      <c r="E253" s="217"/>
      <c r="F253" s="217"/>
      <c r="G253" s="217"/>
      <c r="H253" s="217"/>
      <c r="I253" s="217"/>
      <c r="J253" s="217">
        <v>1</v>
      </c>
    </row>
    <row r="254" spans="2:10" x14ac:dyDescent="0.3">
      <c r="B254" s="219" t="s">
        <v>931</v>
      </c>
      <c r="C254" s="217"/>
      <c r="D254" s="217">
        <v>1</v>
      </c>
      <c r="E254" s="217"/>
      <c r="F254" s="217"/>
      <c r="G254" s="217"/>
      <c r="H254" s="217"/>
      <c r="I254" s="217"/>
      <c r="J254" s="217">
        <v>1</v>
      </c>
    </row>
    <row r="255" spans="2:10" x14ac:dyDescent="0.3">
      <c r="B255" s="219" t="s">
        <v>953</v>
      </c>
      <c r="C255" s="217"/>
      <c r="D255" s="217">
        <v>1</v>
      </c>
      <c r="E255" s="217"/>
      <c r="F255" s="217"/>
      <c r="G255" s="217"/>
      <c r="H255" s="217"/>
      <c r="I255" s="217"/>
      <c r="J255" s="217">
        <v>1</v>
      </c>
    </row>
    <row r="256" spans="2:10" x14ac:dyDescent="0.3">
      <c r="B256" s="219" t="s">
        <v>638</v>
      </c>
      <c r="C256" s="217">
        <v>1</v>
      </c>
      <c r="D256" s="217"/>
      <c r="E256" s="217"/>
      <c r="F256" s="217"/>
      <c r="G256" s="217"/>
      <c r="H256" s="217"/>
      <c r="I256" s="217"/>
      <c r="J256" s="217">
        <v>1</v>
      </c>
    </row>
    <row r="257" spans="2:10" x14ac:dyDescent="0.3">
      <c r="B257" s="219" t="s">
        <v>592</v>
      </c>
      <c r="C257" s="217"/>
      <c r="D257" s="217">
        <v>1</v>
      </c>
      <c r="E257" s="217"/>
      <c r="F257" s="217"/>
      <c r="G257" s="217"/>
      <c r="H257" s="217"/>
      <c r="I257" s="217"/>
      <c r="J257" s="217">
        <v>1</v>
      </c>
    </row>
    <row r="258" spans="2:10" x14ac:dyDescent="0.3">
      <c r="B258" s="219" t="s">
        <v>967</v>
      </c>
      <c r="C258" s="217"/>
      <c r="D258" s="217"/>
      <c r="E258" s="217"/>
      <c r="F258" s="217"/>
      <c r="G258" s="217"/>
      <c r="H258" s="217">
        <v>1</v>
      </c>
      <c r="I258" s="217"/>
      <c r="J258" s="217">
        <v>1</v>
      </c>
    </row>
    <row r="259" spans="2:10" x14ac:dyDescent="0.3">
      <c r="B259" s="219" t="s">
        <v>336</v>
      </c>
      <c r="C259" s="217"/>
      <c r="D259" s="217">
        <v>1</v>
      </c>
      <c r="E259" s="217"/>
      <c r="F259" s="217"/>
      <c r="G259" s="217"/>
      <c r="H259" s="217"/>
      <c r="I259" s="217"/>
      <c r="J259" s="217">
        <v>1</v>
      </c>
    </row>
    <row r="260" spans="2:10" x14ac:dyDescent="0.3">
      <c r="B260" s="219" t="s">
        <v>583</v>
      </c>
      <c r="C260" s="217"/>
      <c r="D260" s="217">
        <v>1</v>
      </c>
      <c r="E260" s="217"/>
      <c r="F260" s="217"/>
      <c r="G260" s="217"/>
      <c r="H260" s="217"/>
      <c r="I260" s="217"/>
      <c r="J260" s="217">
        <v>1</v>
      </c>
    </row>
    <row r="261" spans="2:10" x14ac:dyDescent="0.3">
      <c r="B261" s="219" t="s">
        <v>286</v>
      </c>
      <c r="C261" s="217"/>
      <c r="D261" s="217">
        <v>1</v>
      </c>
      <c r="E261" s="217"/>
      <c r="F261" s="217"/>
      <c r="G261" s="217"/>
      <c r="H261" s="217"/>
      <c r="I261" s="217"/>
      <c r="J261" s="217">
        <v>1</v>
      </c>
    </row>
    <row r="262" spans="2:10" x14ac:dyDescent="0.3">
      <c r="B262" s="219" t="s">
        <v>928</v>
      </c>
      <c r="C262" s="217"/>
      <c r="D262" s="217">
        <v>1</v>
      </c>
      <c r="E262" s="217"/>
      <c r="F262" s="217"/>
      <c r="G262" s="217"/>
      <c r="H262" s="217"/>
      <c r="I262" s="217"/>
      <c r="J262" s="217">
        <v>1</v>
      </c>
    </row>
    <row r="263" spans="2:10" x14ac:dyDescent="0.3">
      <c r="B263" s="219" t="s">
        <v>582</v>
      </c>
      <c r="C263" s="217">
        <v>1</v>
      </c>
      <c r="D263" s="217"/>
      <c r="E263" s="217"/>
      <c r="F263" s="217"/>
      <c r="G263" s="217"/>
      <c r="H263" s="217"/>
      <c r="I263" s="217"/>
      <c r="J263" s="217">
        <v>1</v>
      </c>
    </row>
    <row r="264" spans="2:10" x14ac:dyDescent="0.3">
      <c r="B264" s="219" t="s">
        <v>296</v>
      </c>
      <c r="C264" s="217"/>
      <c r="D264" s="217"/>
      <c r="E264" s="217"/>
      <c r="F264" s="217"/>
      <c r="G264" s="217"/>
      <c r="H264" s="217">
        <v>1</v>
      </c>
      <c r="I264" s="217"/>
      <c r="J264" s="217">
        <v>1</v>
      </c>
    </row>
    <row r="265" spans="2:10" x14ac:dyDescent="0.3">
      <c r="B265" s="219" t="s">
        <v>1030</v>
      </c>
      <c r="C265" s="217"/>
      <c r="D265" s="217"/>
      <c r="E265" s="217"/>
      <c r="F265" s="217"/>
      <c r="G265" s="217">
        <v>1</v>
      </c>
      <c r="H265" s="217"/>
      <c r="I265" s="217"/>
      <c r="J265" s="217">
        <v>1</v>
      </c>
    </row>
    <row r="266" spans="2:10" x14ac:dyDescent="0.3">
      <c r="B266" s="219" t="s">
        <v>1023</v>
      </c>
      <c r="C266" s="217"/>
      <c r="D266" s="217"/>
      <c r="E266" s="217"/>
      <c r="F266" s="217"/>
      <c r="G266" s="217">
        <v>1</v>
      </c>
      <c r="H266" s="217"/>
      <c r="I266" s="217"/>
      <c r="J266" s="217">
        <v>1</v>
      </c>
    </row>
    <row r="267" spans="2:10" x14ac:dyDescent="0.3">
      <c r="B267" s="219" t="s">
        <v>1025</v>
      </c>
      <c r="C267" s="217"/>
      <c r="D267" s="217"/>
      <c r="E267" s="217"/>
      <c r="F267" s="217"/>
      <c r="G267" s="217">
        <v>1</v>
      </c>
      <c r="H267" s="217"/>
      <c r="I267" s="217"/>
      <c r="J267" s="217">
        <v>1</v>
      </c>
    </row>
    <row r="268" spans="2:10" x14ac:dyDescent="0.3">
      <c r="B268" s="219" t="s">
        <v>945</v>
      </c>
      <c r="C268" s="217"/>
      <c r="D268" s="217">
        <v>1</v>
      </c>
      <c r="E268" s="217"/>
      <c r="F268" s="217"/>
      <c r="G268" s="217"/>
      <c r="H268" s="217"/>
      <c r="I268" s="217"/>
      <c r="J268" s="217">
        <v>1</v>
      </c>
    </row>
    <row r="269" spans="2:10" x14ac:dyDescent="0.3">
      <c r="B269" s="219" t="s">
        <v>1032</v>
      </c>
      <c r="C269" s="217"/>
      <c r="D269" s="217"/>
      <c r="E269" s="217"/>
      <c r="F269" s="217"/>
      <c r="G269" s="217">
        <v>1</v>
      </c>
      <c r="H269" s="217"/>
      <c r="I269" s="217"/>
      <c r="J269" s="217">
        <v>1</v>
      </c>
    </row>
    <row r="270" spans="2:10" x14ac:dyDescent="0.3">
      <c r="B270" s="219" t="s">
        <v>1163</v>
      </c>
      <c r="C270" s="217">
        <v>1</v>
      </c>
      <c r="D270" s="217"/>
      <c r="E270" s="217"/>
      <c r="F270" s="217"/>
      <c r="G270" s="217"/>
      <c r="H270" s="217"/>
      <c r="I270" s="217"/>
      <c r="J270" s="217">
        <v>1</v>
      </c>
    </row>
    <row r="271" spans="2:10" x14ac:dyDescent="0.3">
      <c r="B271" s="219" t="s">
        <v>1165</v>
      </c>
      <c r="C271" s="217">
        <v>1</v>
      </c>
      <c r="D271" s="217"/>
      <c r="E271" s="217"/>
      <c r="F271" s="217"/>
      <c r="G271" s="217"/>
      <c r="H271" s="217"/>
      <c r="I271" s="217"/>
      <c r="J271" s="217">
        <v>1</v>
      </c>
    </row>
    <row r="272" spans="2:10" x14ac:dyDescent="0.3">
      <c r="B272" s="219" t="s">
        <v>1102</v>
      </c>
      <c r="C272" s="217">
        <v>1</v>
      </c>
      <c r="D272" s="217"/>
      <c r="E272" s="217"/>
      <c r="F272" s="217"/>
      <c r="G272" s="217"/>
      <c r="H272" s="217"/>
      <c r="I272" s="217"/>
      <c r="J272" s="217">
        <v>1</v>
      </c>
    </row>
    <row r="273" spans="2:10" x14ac:dyDescent="0.3">
      <c r="B273" s="219" t="s">
        <v>1108</v>
      </c>
      <c r="C273" s="217"/>
      <c r="D273" s="217"/>
      <c r="E273" s="217"/>
      <c r="F273" s="217"/>
      <c r="G273" s="217"/>
      <c r="H273" s="217">
        <v>1</v>
      </c>
      <c r="I273" s="217"/>
      <c r="J273" s="217">
        <v>1</v>
      </c>
    </row>
    <row r="274" spans="2:10" x14ac:dyDescent="0.3">
      <c r="B274" s="219" t="s">
        <v>1184</v>
      </c>
      <c r="C274" s="217"/>
      <c r="D274" s="217"/>
      <c r="E274" s="217"/>
      <c r="F274" s="217"/>
      <c r="G274" s="217"/>
      <c r="H274" s="217">
        <v>1</v>
      </c>
      <c r="I274" s="217"/>
      <c r="J274" s="217">
        <v>1</v>
      </c>
    </row>
    <row r="275" spans="2:10" x14ac:dyDescent="0.3">
      <c r="B275" s="219" t="s">
        <v>1185</v>
      </c>
      <c r="C275" s="217"/>
      <c r="D275" s="217"/>
      <c r="E275" s="217"/>
      <c r="F275" s="217"/>
      <c r="G275" s="217"/>
      <c r="H275" s="217">
        <v>1</v>
      </c>
      <c r="I275" s="217"/>
      <c r="J275" s="217">
        <v>1</v>
      </c>
    </row>
    <row r="276" spans="2:10" x14ac:dyDescent="0.3">
      <c r="B276" s="219" t="s">
        <v>1167</v>
      </c>
      <c r="C276" s="217">
        <v>1</v>
      </c>
      <c r="D276" s="217"/>
      <c r="E276" s="217"/>
      <c r="F276" s="217"/>
      <c r="G276" s="217"/>
      <c r="H276" s="217"/>
      <c r="I276" s="217"/>
      <c r="J276" s="217">
        <v>1</v>
      </c>
    </row>
    <row r="277" spans="2:10" x14ac:dyDescent="0.3">
      <c r="B277" s="218" t="s">
        <v>15</v>
      </c>
      <c r="C277" s="217">
        <v>3</v>
      </c>
      <c r="D277" s="217">
        <v>1</v>
      </c>
      <c r="E277" s="217"/>
      <c r="F277" s="217"/>
      <c r="G277" s="217"/>
      <c r="H277" s="217"/>
      <c r="I277" s="217"/>
      <c r="J277" s="217">
        <v>4</v>
      </c>
    </row>
    <row r="278" spans="2:10" x14ac:dyDescent="0.3">
      <c r="B278" s="219" t="s">
        <v>924</v>
      </c>
      <c r="C278" s="217"/>
      <c r="D278" s="217">
        <v>1</v>
      </c>
      <c r="E278" s="217"/>
      <c r="F278" s="217"/>
      <c r="G278" s="217"/>
      <c r="H278" s="217"/>
      <c r="I278" s="217"/>
      <c r="J278" s="217">
        <v>1</v>
      </c>
    </row>
    <row r="279" spans="2:10" x14ac:dyDescent="0.3">
      <c r="B279" s="219" t="s">
        <v>1074</v>
      </c>
      <c r="C279" s="217">
        <v>1</v>
      </c>
      <c r="D279" s="217"/>
      <c r="E279" s="217"/>
      <c r="F279" s="217"/>
      <c r="G279" s="217"/>
      <c r="H279" s="217"/>
      <c r="I279" s="217"/>
      <c r="J279" s="217">
        <v>1</v>
      </c>
    </row>
    <row r="280" spans="2:10" x14ac:dyDescent="0.3">
      <c r="B280" s="219" t="s">
        <v>980</v>
      </c>
      <c r="C280" s="217">
        <v>1</v>
      </c>
      <c r="D280" s="217"/>
      <c r="E280" s="217"/>
      <c r="F280" s="217"/>
      <c r="G280" s="217"/>
      <c r="H280" s="217"/>
      <c r="I280" s="217"/>
      <c r="J280" s="217">
        <v>1</v>
      </c>
    </row>
    <row r="281" spans="2:10" x14ac:dyDescent="0.3">
      <c r="B281" s="219" t="s">
        <v>1072</v>
      </c>
      <c r="C281" s="217">
        <v>1</v>
      </c>
      <c r="D281" s="217"/>
      <c r="E281" s="217"/>
      <c r="F281" s="217"/>
      <c r="G281" s="217"/>
      <c r="H281" s="217"/>
      <c r="I281" s="217"/>
      <c r="J281" s="217">
        <v>1</v>
      </c>
    </row>
    <row r="282" spans="2:10" x14ac:dyDescent="0.3">
      <c r="B282" s="218" t="s">
        <v>60</v>
      </c>
      <c r="C282" s="217">
        <v>9</v>
      </c>
      <c r="D282" s="217">
        <v>17</v>
      </c>
      <c r="E282" s="217"/>
      <c r="F282" s="217"/>
      <c r="G282" s="217"/>
      <c r="H282" s="217">
        <v>4</v>
      </c>
      <c r="I282" s="217"/>
      <c r="J282" s="217">
        <v>30</v>
      </c>
    </row>
    <row r="283" spans="2:10" x14ac:dyDescent="0.3">
      <c r="B283" s="219" t="s">
        <v>256</v>
      </c>
      <c r="C283" s="217"/>
      <c r="D283" s="217"/>
      <c r="E283" s="217"/>
      <c r="F283" s="217"/>
      <c r="G283" s="217"/>
      <c r="H283" s="217">
        <v>1</v>
      </c>
      <c r="I283" s="217"/>
      <c r="J283" s="217">
        <v>1</v>
      </c>
    </row>
    <row r="284" spans="2:10" x14ac:dyDescent="0.3">
      <c r="B284" s="219" t="s">
        <v>242</v>
      </c>
      <c r="C284" s="217"/>
      <c r="D284" s="217">
        <v>1</v>
      </c>
      <c r="E284" s="217"/>
      <c r="F284" s="217"/>
      <c r="G284" s="217"/>
      <c r="H284" s="217"/>
      <c r="I284" s="217"/>
      <c r="J284" s="217">
        <v>1</v>
      </c>
    </row>
    <row r="285" spans="2:10" x14ac:dyDescent="0.3">
      <c r="B285" s="219" t="s">
        <v>243</v>
      </c>
      <c r="C285" s="217"/>
      <c r="D285" s="217">
        <v>1</v>
      </c>
      <c r="E285" s="217"/>
      <c r="F285" s="217"/>
      <c r="G285" s="217"/>
      <c r="H285" s="217"/>
      <c r="I285" s="217"/>
      <c r="J285" s="217">
        <v>1</v>
      </c>
    </row>
    <row r="286" spans="2:10" x14ac:dyDescent="0.3">
      <c r="B286" s="219" t="s">
        <v>475</v>
      </c>
      <c r="C286" s="217">
        <v>1</v>
      </c>
      <c r="D286" s="217"/>
      <c r="E286" s="217"/>
      <c r="F286" s="217"/>
      <c r="G286" s="217"/>
      <c r="H286" s="217"/>
      <c r="I286" s="217"/>
      <c r="J286" s="217">
        <v>1</v>
      </c>
    </row>
    <row r="287" spans="2:10" x14ac:dyDescent="0.3">
      <c r="B287" s="219" t="s">
        <v>495</v>
      </c>
      <c r="C287" s="217"/>
      <c r="D287" s="217">
        <v>1</v>
      </c>
      <c r="E287" s="217"/>
      <c r="F287" s="217"/>
      <c r="G287" s="217"/>
      <c r="H287" s="217"/>
      <c r="I287" s="217"/>
      <c r="J287" s="217">
        <v>1</v>
      </c>
    </row>
    <row r="288" spans="2:10" x14ac:dyDescent="0.3">
      <c r="B288" s="219" t="s">
        <v>473</v>
      </c>
      <c r="C288" s="217"/>
      <c r="D288" s="217">
        <v>1</v>
      </c>
      <c r="E288" s="217"/>
      <c r="F288" s="217"/>
      <c r="G288" s="217"/>
      <c r="H288" s="217"/>
      <c r="I288" s="217"/>
      <c r="J288" s="217">
        <v>1</v>
      </c>
    </row>
    <row r="289" spans="2:10" x14ac:dyDescent="0.3">
      <c r="B289" s="219" t="s">
        <v>488</v>
      </c>
      <c r="C289" s="217">
        <v>1</v>
      </c>
      <c r="D289" s="217"/>
      <c r="E289" s="217"/>
      <c r="F289" s="217"/>
      <c r="G289" s="217"/>
      <c r="H289" s="217"/>
      <c r="I289" s="217"/>
      <c r="J289" s="217">
        <v>1</v>
      </c>
    </row>
    <row r="290" spans="2:10" x14ac:dyDescent="0.3">
      <c r="B290" s="219" t="s">
        <v>654</v>
      </c>
      <c r="C290" s="217">
        <v>1</v>
      </c>
      <c r="D290" s="217"/>
      <c r="E290" s="217"/>
      <c r="F290" s="217"/>
      <c r="G290" s="217"/>
      <c r="H290" s="217"/>
      <c r="I290" s="217"/>
      <c r="J290" s="217">
        <v>1</v>
      </c>
    </row>
    <row r="291" spans="2:10" x14ac:dyDescent="0.3">
      <c r="B291" s="219" t="s">
        <v>484</v>
      </c>
      <c r="C291" s="217"/>
      <c r="D291" s="217"/>
      <c r="E291" s="217"/>
      <c r="F291" s="217"/>
      <c r="G291" s="217"/>
      <c r="H291" s="217">
        <v>1</v>
      </c>
      <c r="I291" s="217"/>
      <c r="J291" s="217">
        <v>1</v>
      </c>
    </row>
    <row r="292" spans="2:10" x14ac:dyDescent="0.3">
      <c r="B292" s="219" t="s">
        <v>493</v>
      </c>
      <c r="C292" s="217"/>
      <c r="D292" s="217">
        <v>1</v>
      </c>
      <c r="E292" s="217"/>
      <c r="F292" s="217"/>
      <c r="G292" s="217"/>
      <c r="H292" s="217"/>
      <c r="I292" s="217"/>
      <c r="J292" s="217">
        <v>1</v>
      </c>
    </row>
    <row r="293" spans="2:10" x14ac:dyDescent="0.3">
      <c r="B293" s="219" t="s">
        <v>498</v>
      </c>
      <c r="C293" s="217"/>
      <c r="D293" s="217">
        <v>1</v>
      </c>
      <c r="E293" s="217"/>
      <c r="F293" s="217"/>
      <c r="G293" s="217"/>
      <c r="H293" s="217"/>
      <c r="I293" s="217"/>
      <c r="J293" s="217">
        <v>1</v>
      </c>
    </row>
    <row r="294" spans="2:10" x14ac:dyDescent="0.3">
      <c r="B294" s="219" t="s">
        <v>485</v>
      </c>
      <c r="C294" s="217">
        <v>1</v>
      </c>
      <c r="D294" s="217"/>
      <c r="E294" s="217"/>
      <c r="F294" s="217"/>
      <c r="G294" s="217"/>
      <c r="H294" s="217"/>
      <c r="I294" s="217"/>
      <c r="J294" s="217">
        <v>1</v>
      </c>
    </row>
    <row r="295" spans="2:10" x14ac:dyDescent="0.3">
      <c r="B295" s="219" t="s">
        <v>457</v>
      </c>
      <c r="C295" s="217">
        <v>1</v>
      </c>
      <c r="D295" s="217"/>
      <c r="E295" s="217"/>
      <c r="F295" s="217"/>
      <c r="G295" s="217"/>
      <c r="H295" s="217"/>
      <c r="I295" s="217"/>
      <c r="J295" s="217">
        <v>1</v>
      </c>
    </row>
    <row r="296" spans="2:10" x14ac:dyDescent="0.3">
      <c r="B296" s="219" t="s">
        <v>507</v>
      </c>
      <c r="C296" s="217"/>
      <c r="D296" s="217">
        <v>1</v>
      </c>
      <c r="E296" s="217"/>
      <c r="F296" s="217"/>
      <c r="G296" s="217"/>
      <c r="H296" s="217"/>
      <c r="I296" s="217"/>
      <c r="J296" s="217">
        <v>1</v>
      </c>
    </row>
    <row r="297" spans="2:10" x14ac:dyDescent="0.3">
      <c r="B297" s="219" t="s">
        <v>637</v>
      </c>
      <c r="C297" s="217"/>
      <c r="D297" s="217"/>
      <c r="E297" s="217"/>
      <c r="F297" s="217"/>
      <c r="G297" s="217"/>
      <c r="H297" s="217">
        <v>1</v>
      </c>
      <c r="I297" s="217"/>
      <c r="J297" s="217">
        <v>1</v>
      </c>
    </row>
    <row r="298" spans="2:10" x14ac:dyDescent="0.3">
      <c r="B298" s="219" t="s">
        <v>467</v>
      </c>
      <c r="C298" s="217"/>
      <c r="D298" s="217">
        <v>1</v>
      </c>
      <c r="E298" s="217"/>
      <c r="F298" s="217"/>
      <c r="G298" s="217"/>
      <c r="H298" s="217"/>
      <c r="I298" s="217"/>
      <c r="J298" s="217">
        <v>1</v>
      </c>
    </row>
    <row r="299" spans="2:10" x14ac:dyDescent="0.3">
      <c r="B299" s="219" t="s">
        <v>468</v>
      </c>
      <c r="C299" s="217">
        <v>1</v>
      </c>
      <c r="D299" s="217"/>
      <c r="E299" s="217"/>
      <c r="F299" s="217"/>
      <c r="G299" s="217"/>
      <c r="H299" s="217"/>
      <c r="I299" s="217"/>
      <c r="J299" s="217">
        <v>1</v>
      </c>
    </row>
    <row r="300" spans="2:10" x14ac:dyDescent="0.3">
      <c r="B300" s="219" t="s">
        <v>501</v>
      </c>
      <c r="C300" s="217"/>
      <c r="D300" s="217">
        <v>1</v>
      </c>
      <c r="E300" s="217"/>
      <c r="F300" s="217"/>
      <c r="G300" s="217"/>
      <c r="H300" s="217"/>
      <c r="I300" s="217"/>
      <c r="J300" s="217">
        <v>1</v>
      </c>
    </row>
    <row r="301" spans="2:10" x14ac:dyDescent="0.3">
      <c r="B301" s="219" t="s">
        <v>496</v>
      </c>
      <c r="C301" s="217"/>
      <c r="D301" s="217">
        <v>1</v>
      </c>
      <c r="E301" s="217"/>
      <c r="F301" s="217"/>
      <c r="G301" s="217"/>
      <c r="H301" s="217"/>
      <c r="I301" s="217"/>
      <c r="J301" s="217">
        <v>1</v>
      </c>
    </row>
    <row r="302" spans="2:10" x14ac:dyDescent="0.3">
      <c r="B302" s="219" t="s">
        <v>529</v>
      </c>
      <c r="C302" s="217"/>
      <c r="D302" s="217"/>
      <c r="E302" s="217"/>
      <c r="F302" s="217"/>
      <c r="G302" s="217"/>
      <c r="H302" s="217">
        <v>1</v>
      </c>
      <c r="I302" s="217"/>
      <c r="J302" s="217">
        <v>1</v>
      </c>
    </row>
    <row r="303" spans="2:10" x14ac:dyDescent="0.3">
      <c r="B303" s="219" t="s">
        <v>334</v>
      </c>
      <c r="C303" s="217"/>
      <c r="D303" s="217">
        <v>1</v>
      </c>
      <c r="E303" s="217"/>
      <c r="F303" s="217"/>
      <c r="G303" s="217"/>
      <c r="H303" s="217"/>
      <c r="I303" s="217"/>
      <c r="J303" s="217">
        <v>1</v>
      </c>
    </row>
    <row r="304" spans="2:10" x14ac:dyDescent="0.3">
      <c r="B304" s="219" t="s">
        <v>903</v>
      </c>
      <c r="C304" s="217"/>
      <c r="D304" s="217">
        <v>1</v>
      </c>
      <c r="E304" s="217"/>
      <c r="F304" s="217"/>
      <c r="G304" s="217"/>
      <c r="H304" s="217"/>
      <c r="I304" s="217"/>
      <c r="J304" s="217">
        <v>1</v>
      </c>
    </row>
    <row r="305" spans="2:10" x14ac:dyDescent="0.3">
      <c r="B305" s="219" t="s">
        <v>537</v>
      </c>
      <c r="C305" s="217">
        <v>1</v>
      </c>
      <c r="D305" s="217"/>
      <c r="E305" s="217"/>
      <c r="F305" s="217"/>
      <c r="G305" s="217"/>
      <c r="H305" s="217"/>
      <c r="I305" s="217"/>
      <c r="J305" s="217">
        <v>1</v>
      </c>
    </row>
    <row r="306" spans="2:10" x14ac:dyDescent="0.3">
      <c r="B306" s="219" t="s">
        <v>902</v>
      </c>
      <c r="C306" s="217"/>
      <c r="D306" s="217">
        <v>1</v>
      </c>
      <c r="E306" s="217"/>
      <c r="F306" s="217"/>
      <c r="G306" s="217"/>
      <c r="H306" s="217"/>
      <c r="I306" s="217"/>
      <c r="J306" s="217">
        <v>1</v>
      </c>
    </row>
    <row r="307" spans="2:10" x14ac:dyDescent="0.3">
      <c r="B307" s="219" t="s">
        <v>904</v>
      </c>
      <c r="C307" s="217">
        <v>1</v>
      </c>
      <c r="D307" s="217"/>
      <c r="E307" s="217"/>
      <c r="F307" s="217"/>
      <c r="G307" s="217"/>
      <c r="H307" s="217"/>
      <c r="I307" s="217"/>
      <c r="J307" s="217">
        <v>1</v>
      </c>
    </row>
    <row r="308" spans="2:10" x14ac:dyDescent="0.3">
      <c r="B308" s="219" t="s">
        <v>193</v>
      </c>
      <c r="C308" s="217"/>
      <c r="D308" s="217">
        <v>1</v>
      </c>
      <c r="E308" s="217"/>
      <c r="F308" s="217"/>
      <c r="G308" s="217"/>
      <c r="H308" s="217"/>
      <c r="I308" s="217"/>
      <c r="J308" s="217">
        <v>1</v>
      </c>
    </row>
    <row r="309" spans="2:10" x14ac:dyDescent="0.3">
      <c r="B309" s="219" t="s">
        <v>297</v>
      </c>
      <c r="C309" s="217"/>
      <c r="D309" s="217">
        <v>1</v>
      </c>
      <c r="E309" s="217"/>
      <c r="F309" s="217"/>
      <c r="G309" s="217"/>
      <c r="H309" s="217"/>
      <c r="I309" s="217"/>
      <c r="J309" s="217">
        <v>1</v>
      </c>
    </row>
    <row r="310" spans="2:10" x14ac:dyDescent="0.3">
      <c r="B310" s="219" t="s">
        <v>1004</v>
      </c>
      <c r="C310" s="217"/>
      <c r="D310" s="217">
        <v>1</v>
      </c>
      <c r="E310" s="217"/>
      <c r="F310" s="217"/>
      <c r="G310" s="217"/>
      <c r="H310" s="217"/>
      <c r="I310" s="217"/>
      <c r="J310" s="217">
        <v>1</v>
      </c>
    </row>
    <row r="311" spans="2:10" x14ac:dyDescent="0.3">
      <c r="B311" s="219" t="s">
        <v>1095</v>
      </c>
      <c r="C311" s="217"/>
      <c r="D311" s="217">
        <v>1</v>
      </c>
      <c r="E311" s="217"/>
      <c r="F311" s="217"/>
      <c r="G311" s="217"/>
      <c r="H311" s="217"/>
      <c r="I311" s="217"/>
      <c r="J311" s="217">
        <v>1</v>
      </c>
    </row>
    <row r="312" spans="2:10" x14ac:dyDescent="0.3">
      <c r="B312" s="219" t="s">
        <v>1115</v>
      </c>
      <c r="C312" s="217">
        <v>1</v>
      </c>
      <c r="D312" s="217"/>
      <c r="E312" s="217"/>
      <c r="F312" s="217"/>
      <c r="G312" s="217"/>
      <c r="H312" s="217"/>
      <c r="I312" s="217"/>
      <c r="J312" s="217">
        <v>1</v>
      </c>
    </row>
    <row r="313" spans="2:10" x14ac:dyDescent="0.3">
      <c r="B313" s="218" t="s">
        <v>33</v>
      </c>
      <c r="C313" s="217"/>
      <c r="D313" s="217">
        <v>1</v>
      </c>
      <c r="E313" s="217"/>
      <c r="F313" s="217"/>
      <c r="G313" s="217"/>
      <c r="H313" s="217"/>
      <c r="I313" s="217"/>
      <c r="J313" s="217">
        <v>1</v>
      </c>
    </row>
    <row r="314" spans="2:10" x14ac:dyDescent="0.3">
      <c r="B314" s="219" t="s">
        <v>961</v>
      </c>
      <c r="C314" s="217"/>
      <c r="D314" s="217">
        <v>1</v>
      </c>
      <c r="E314" s="217"/>
      <c r="F314" s="217"/>
      <c r="G314" s="217"/>
      <c r="H314" s="217"/>
      <c r="I314" s="217"/>
      <c r="J314" s="217">
        <v>1</v>
      </c>
    </row>
    <row r="315" spans="2:10" x14ac:dyDescent="0.3">
      <c r="B315" s="218" t="s">
        <v>62</v>
      </c>
      <c r="C315" s="217">
        <v>1</v>
      </c>
      <c r="D315" s="217">
        <v>3</v>
      </c>
      <c r="E315" s="217"/>
      <c r="F315" s="217"/>
      <c r="G315" s="217"/>
      <c r="H315" s="217"/>
      <c r="I315" s="217"/>
      <c r="J315" s="217">
        <v>4</v>
      </c>
    </row>
    <row r="316" spans="2:10" x14ac:dyDescent="0.3">
      <c r="B316" s="219" t="s">
        <v>564</v>
      </c>
      <c r="C316" s="217"/>
      <c r="D316" s="217">
        <v>1</v>
      </c>
      <c r="E316" s="217"/>
      <c r="F316" s="217"/>
      <c r="G316" s="217"/>
      <c r="H316" s="217"/>
      <c r="I316" s="217"/>
      <c r="J316" s="217">
        <v>1</v>
      </c>
    </row>
    <row r="317" spans="2:10" x14ac:dyDescent="0.3">
      <c r="B317" s="219" t="s">
        <v>502</v>
      </c>
      <c r="C317" s="217"/>
      <c r="D317" s="217">
        <v>1</v>
      </c>
      <c r="E317" s="217"/>
      <c r="F317" s="217"/>
      <c r="G317" s="217"/>
      <c r="H317" s="217"/>
      <c r="I317" s="217"/>
      <c r="J317" s="217">
        <v>1</v>
      </c>
    </row>
    <row r="318" spans="2:10" x14ac:dyDescent="0.3">
      <c r="B318" s="219" t="s">
        <v>291</v>
      </c>
      <c r="C318" s="217">
        <v>1</v>
      </c>
      <c r="D318" s="217"/>
      <c r="E318" s="217"/>
      <c r="F318" s="217"/>
      <c r="G318" s="217"/>
      <c r="H318" s="217"/>
      <c r="I318" s="217"/>
      <c r="J318" s="217">
        <v>1</v>
      </c>
    </row>
    <row r="319" spans="2:10" x14ac:dyDescent="0.3">
      <c r="B319" s="219" t="s">
        <v>634</v>
      </c>
      <c r="C319" s="217"/>
      <c r="D319" s="217">
        <v>1</v>
      </c>
      <c r="E319" s="217"/>
      <c r="F319" s="217"/>
      <c r="G319" s="217"/>
      <c r="H319" s="217"/>
      <c r="I319" s="217"/>
      <c r="J319" s="217">
        <v>1</v>
      </c>
    </row>
    <row r="320" spans="2:10" x14ac:dyDescent="0.3">
      <c r="B320" s="218" t="s">
        <v>63</v>
      </c>
      <c r="C320" s="217">
        <v>4</v>
      </c>
      <c r="D320" s="217">
        <v>5</v>
      </c>
      <c r="E320" s="217"/>
      <c r="F320" s="217"/>
      <c r="G320" s="217">
        <v>1</v>
      </c>
      <c r="H320" s="217">
        <v>4</v>
      </c>
      <c r="I320" s="217">
        <v>1</v>
      </c>
      <c r="J320" s="217">
        <v>15</v>
      </c>
    </row>
    <row r="321" spans="2:10" x14ac:dyDescent="0.3">
      <c r="B321" s="219" t="s">
        <v>357</v>
      </c>
      <c r="C321" s="217"/>
      <c r="D321" s="217"/>
      <c r="E321" s="217"/>
      <c r="F321" s="217"/>
      <c r="G321" s="217"/>
      <c r="H321" s="217">
        <v>1</v>
      </c>
      <c r="I321" s="217"/>
      <c r="J321" s="217">
        <v>1</v>
      </c>
    </row>
    <row r="322" spans="2:10" x14ac:dyDescent="0.3">
      <c r="B322" s="219" t="s">
        <v>906</v>
      </c>
      <c r="C322" s="217"/>
      <c r="D322" s="217">
        <v>1</v>
      </c>
      <c r="E322" s="217"/>
      <c r="F322" s="217"/>
      <c r="G322" s="217"/>
      <c r="H322" s="217"/>
      <c r="I322" s="217"/>
      <c r="J322" s="217">
        <v>1</v>
      </c>
    </row>
    <row r="323" spans="2:10" x14ac:dyDescent="0.3">
      <c r="B323" s="219" t="s">
        <v>1079</v>
      </c>
      <c r="C323" s="217"/>
      <c r="D323" s="217">
        <v>1</v>
      </c>
      <c r="E323" s="217"/>
      <c r="F323" s="217"/>
      <c r="G323" s="217"/>
      <c r="H323" s="217"/>
      <c r="I323" s="217"/>
      <c r="J323" s="217">
        <v>1</v>
      </c>
    </row>
    <row r="324" spans="2:10" x14ac:dyDescent="0.3">
      <c r="B324" s="219" t="s">
        <v>1085</v>
      </c>
      <c r="C324" s="217"/>
      <c r="D324" s="217">
        <v>1</v>
      </c>
      <c r="E324" s="217"/>
      <c r="F324" s="217"/>
      <c r="G324" s="217"/>
      <c r="H324" s="217"/>
      <c r="I324" s="217"/>
      <c r="J324" s="217">
        <v>1</v>
      </c>
    </row>
    <row r="325" spans="2:10" x14ac:dyDescent="0.3">
      <c r="B325" s="219" t="s">
        <v>480</v>
      </c>
      <c r="C325" s="217"/>
      <c r="D325" s="217"/>
      <c r="E325" s="217"/>
      <c r="F325" s="217"/>
      <c r="G325" s="217"/>
      <c r="H325" s="217">
        <v>1</v>
      </c>
      <c r="I325" s="217"/>
      <c r="J325" s="217">
        <v>1</v>
      </c>
    </row>
    <row r="326" spans="2:10" x14ac:dyDescent="0.3">
      <c r="B326" s="219" t="s">
        <v>505</v>
      </c>
      <c r="C326" s="217"/>
      <c r="D326" s="217"/>
      <c r="E326" s="217"/>
      <c r="F326" s="217"/>
      <c r="G326" s="217"/>
      <c r="H326" s="217">
        <v>1</v>
      </c>
      <c r="I326" s="217"/>
      <c r="J326" s="217">
        <v>1</v>
      </c>
    </row>
    <row r="327" spans="2:10" x14ac:dyDescent="0.3">
      <c r="B327" s="219" t="s">
        <v>482</v>
      </c>
      <c r="C327" s="217"/>
      <c r="D327" s="217"/>
      <c r="E327" s="217"/>
      <c r="F327" s="217"/>
      <c r="G327" s="217">
        <v>1</v>
      </c>
      <c r="H327" s="217"/>
      <c r="I327" s="217"/>
      <c r="J327" s="217">
        <v>1</v>
      </c>
    </row>
    <row r="328" spans="2:10" x14ac:dyDescent="0.3">
      <c r="B328" s="219" t="s">
        <v>512</v>
      </c>
      <c r="C328" s="217">
        <v>1</v>
      </c>
      <c r="D328" s="217"/>
      <c r="E328" s="217"/>
      <c r="F328" s="217"/>
      <c r="G328" s="217"/>
      <c r="H328" s="217"/>
      <c r="I328" s="217"/>
      <c r="J328" s="217">
        <v>1</v>
      </c>
    </row>
    <row r="329" spans="2:10" x14ac:dyDescent="0.3">
      <c r="B329" s="219" t="s">
        <v>895</v>
      </c>
      <c r="C329" s="217">
        <v>1</v>
      </c>
      <c r="D329" s="217"/>
      <c r="E329" s="217"/>
      <c r="F329" s="217"/>
      <c r="G329" s="217"/>
      <c r="H329" s="217"/>
      <c r="I329" s="217"/>
      <c r="J329" s="217">
        <v>1</v>
      </c>
    </row>
    <row r="330" spans="2:10" x14ac:dyDescent="0.3">
      <c r="B330" s="219" t="s">
        <v>366</v>
      </c>
      <c r="C330" s="217"/>
      <c r="D330" s="217"/>
      <c r="E330" s="217"/>
      <c r="F330" s="217"/>
      <c r="G330" s="217"/>
      <c r="H330" s="217"/>
      <c r="I330" s="217">
        <v>1</v>
      </c>
      <c r="J330" s="217">
        <v>1</v>
      </c>
    </row>
    <row r="331" spans="2:10" x14ac:dyDescent="0.3">
      <c r="B331" s="219" t="s">
        <v>471</v>
      </c>
      <c r="C331" s="217">
        <v>1</v>
      </c>
      <c r="D331" s="217"/>
      <c r="E331" s="217"/>
      <c r="F331" s="217"/>
      <c r="G331" s="217"/>
      <c r="H331" s="217"/>
      <c r="I331" s="217"/>
      <c r="J331" s="217">
        <v>1</v>
      </c>
    </row>
    <row r="332" spans="2:10" x14ac:dyDescent="0.3">
      <c r="B332" s="219" t="s">
        <v>368</v>
      </c>
      <c r="C332" s="217"/>
      <c r="D332" s="217"/>
      <c r="E332" s="217"/>
      <c r="F332" s="217"/>
      <c r="G332" s="217"/>
      <c r="H332" s="217">
        <v>1</v>
      </c>
      <c r="I332" s="217"/>
      <c r="J332" s="217">
        <v>1</v>
      </c>
    </row>
    <row r="333" spans="2:10" x14ac:dyDescent="0.3">
      <c r="B333" s="219" t="s">
        <v>509</v>
      </c>
      <c r="C333" s="217"/>
      <c r="D333" s="217">
        <v>1</v>
      </c>
      <c r="E333" s="217"/>
      <c r="F333" s="217"/>
      <c r="G333" s="217"/>
      <c r="H333" s="217"/>
      <c r="I333" s="217"/>
      <c r="J333" s="217">
        <v>1</v>
      </c>
    </row>
    <row r="334" spans="2:10" x14ac:dyDescent="0.3">
      <c r="B334" s="219" t="s">
        <v>568</v>
      </c>
      <c r="C334" s="217">
        <v>1</v>
      </c>
      <c r="D334" s="217"/>
      <c r="E334" s="217"/>
      <c r="F334" s="217"/>
      <c r="G334" s="217"/>
      <c r="H334" s="217"/>
      <c r="I334" s="217"/>
      <c r="J334" s="217">
        <v>1</v>
      </c>
    </row>
    <row r="335" spans="2:10" x14ac:dyDescent="0.3">
      <c r="B335" s="219" t="s">
        <v>1900</v>
      </c>
      <c r="C335" s="217"/>
      <c r="D335" s="217">
        <v>1</v>
      </c>
      <c r="E335" s="217"/>
      <c r="F335" s="217"/>
      <c r="G335" s="217"/>
      <c r="H335" s="217"/>
      <c r="I335" s="217"/>
      <c r="J335" s="217">
        <v>1</v>
      </c>
    </row>
    <row r="336" spans="2:10" x14ac:dyDescent="0.3">
      <c r="B336" s="1" t="s">
        <v>6</v>
      </c>
      <c r="C336" s="217">
        <v>86</v>
      </c>
      <c r="D336" s="217">
        <v>118</v>
      </c>
      <c r="E336" s="217">
        <v>2</v>
      </c>
      <c r="F336" s="217">
        <v>6</v>
      </c>
      <c r="G336" s="217">
        <v>18</v>
      </c>
      <c r="H336" s="217">
        <v>49</v>
      </c>
      <c r="I336" s="217">
        <v>3</v>
      </c>
      <c r="J336" s="217">
        <v>282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F6DF-3071-4595-B9D0-3CAD2DF5C3B4}">
  <sheetPr>
    <tabColor theme="7"/>
  </sheetPr>
  <dimension ref="B1:AD135"/>
  <sheetViews>
    <sheetView showGridLines="0" zoomScale="70" zoomScaleNormal="70" workbookViewId="0">
      <pane xSplit="5" ySplit="7" topLeftCell="V8" activePane="bottomRight" state="frozen"/>
      <selection pane="topRight" activeCell="E1" sqref="E1"/>
      <selection pane="bottomLeft" activeCell="A8" sqref="A8"/>
      <selection pane="bottomRight" activeCell="E19" sqref="E19"/>
    </sheetView>
  </sheetViews>
  <sheetFormatPr defaultColWidth="8.69921875" defaultRowHeight="15.6" x14ac:dyDescent="0.3"/>
  <cols>
    <col min="1" max="1" width="2.19921875" style="155" customWidth="1"/>
    <col min="2" max="2" width="6.296875" style="155" customWidth="1"/>
    <col min="3" max="3" width="34.69921875" style="155" customWidth="1"/>
    <col min="4" max="4" width="17" style="159" customWidth="1"/>
    <col min="5" max="5" width="49" style="159" customWidth="1"/>
    <col min="6" max="6" width="9.19921875" style="160" customWidth="1"/>
    <col min="7" max="23" width="8.69921875" style="160" customWidth="1"/>
    <col min="24" max="24" width="5.8984375" style="160" customWidth="1"/>
    <col min="25" max="25" width="8.69921875" style="160" customWidth="1"/>
    <col min="26" max="26" width="26.69921875" style="159" customWidth="1"/>
    <col min="27" max="27" width="53.19921875" style="159" customWidth="1"/>
    <col min="28" max="28" width="37.5" style="159" customWidth="1"/>
    <col min="29" max="29" width="55.296875" style="159" customWidth="1"/>
    <col min="30" max="30" width="70" style="155" customWidth="1"/>
    <col min="31" max="16384" width="8.69921875" style="155"/>
  </cols>
  <sheetData>
    <row r="1" spans="2:30" s="81" customFormat="1" x14ac:dyDescent="0.3">
      <c r="D1" s="149"/>
      <c r="E1" s="149"/>
      <c r="F1" s="150"/>
      <c r="G1" s="150"/>
      <c r="H1" s="150"/>
      <c r="I1" s="150"/>
      <c r="J1" s="150"/>
      <c r="K1" s="150"/>
      <c r="L1" s="150"/>
      <c r="M1" s="150"/>
      <c r="N1" s="150"/>
      <c r="O1" s="150"/>
      <c r="P1" s="150"/>
      <c r="Q1" s="150"/>
      <c r="R1" s="150"/>
      <c r="S1" s="150"/>
      <c r="T1" s="150"/>
      <c r="U1" s="150"/>
      <c r="V1" s="150"/>
      <c r="W1" s="150"/>
      <c r="X1" s="150"/>
      <c r="Y1" s="150"/>
      <c r="Z1" s="149"/>
      <c r="AA1" s="149"/>
      <c r="AB1" s="149"/>
      <c r="AC1" s="149"/>
    </row>
    <row r="2" spans="2:30" s="81" customFormat="1" ht="23.4" x14ac:dyDescent="0.3">
      <c r="B2" s="151" t="s">
        <v>1187</v>
      </c>
      <c r="C2" s="151"/>
      <c r="D2" s="152"/>
      <c r="E2" s="152"/>
      <c r="F2" s="150"/>
      <c r="G2" s="150"/>
      <c r="H2" s="150"/>
      <c r="I2" s="150"/>
      <c r="J2" s="150"/>
      <c r="K2" s="150"/>
      <c r="L2" s="150"/>
      <c r="M2" s="150"/>
      <c r="N2" s="150"/>
      <c r="O2" s="150"/>
      <c r="P2" s="150"/>
      <c r="Q2" s="150"/>
      <c r="R2" s="150"/>
      <c r="S2" s="150"/>
      <c r="T2" s="150"/>
      <c r="U2" s="150"/>
      <c r="V2" s="150"/>
      <c r="W2" s="150"/>
      <c r="X2" s="150"/>
      <c r="Y2" s="150"/>
      <c r="Z2" s="149"/>
      <c r="AA2" s="149"/>
      <c r="AB2" s="149"/>
      <c r="AC2" s="149"/>
    </row>
    <row r="3" spans="2:30" s="81" customFormat="1" ht="15.6" customHeight="1" x14ac:dyDescent="0.3">
      <c r="B3" s="153" t="s">
        <v>893</v>
      </c>
      <c r="C3" s="153"/>
      <c r="D3" s="152"/>
      <c r="E3" s="152"/>
      <c r="F3" s="150"/>
      <c r="G3" s="150"/>
      <c r="H3" s="150"/>
      <c r="I3" s="150"/>
      <c r="J3" s="150"/>
      <c r="K3" s="150"/>
      <c r="L3" s="150"/>
      <c r="M3" s="150"/>
      <c r="N3" s="150"/>
      <c r="O3" s="150"/>
      <c r="P3" s="150"/>
      <c r="Q3" s="150"/>
      <c r="R3" s="150"/>
      <c r="S3" s="150"/>
      <c r="T3" s="150"/>
      <c r="U3" s="150"/>
      <c r="V3" s="150"/>
      <c r="W3" s="150"/>
      <c r="X3" s="150"/>
      <c r="Y3" s="150"/>
      <c r="Z3" s="149"/>
      <c r="AA3" s="149"/>
      <c r="AB3" s="149"/>
      <c r="AC3" s="149"/>
    </row>
    <row r="4" spans="2:30" s="81" customFormat="1" ht="27.6" customHeight="1" x14ac:dyDescent="0.3">
      <c r="B4" s="154" t="s">
        <v>1899</v>
      </c>
      <c r="C4" s="154"/>
      <c r="D4" s="152"/>
      <c r="E4" s="152"/>
      <c r="F4" s="150"/>
      <c r="G4" s="150"/>
      <c r="H4" s="150"/>
      <c r="I4" s="150"/>
      <c r="J4" s="150"/>
      <c r="K4" s="150"/>
      <c r="L4" s="150"/>
      <c r="M4" s="150"/>
      <c r="N4" s="150"/>
      <c r="O4" s="150"/>
      <c r="P4" s="150"/>
      <c r="Q4" s="150"/>
      <c r="R4" s="150"/>
      <c r="S4" s="150"/>
      <c r="T4" s="150"/>
      <c r="U4" s="150"/>
      <c r="V4" s="150"/>
      <c r="W4" s="150"/>
      <c r="X4" s="150"/>
      <c r="Y4" s="150"/>
      <c r="Z4" s="149"/>
      <c r="AA4" s="149"/>
      <c r="AB4" s="149"/>
      <c r="AC4" s="149"/>
    </row>
    <row r="6" spans="2:30" x14ac:dyDescent="0.3">
      <c r="B6" s="167"/>
      <c r="C6" s="167"/>
      <c r="D6" s="167"/>
      <c r="E6" s="167"/>
      <c r="F6" s="167"/>
      <c r="G6" s="168" t="s">
        <v>1188</v>
      </c>
      <c r="H6" s="168"/>
      <c r="I6" s="168"/>
      <c r="J6" s="168"/>
      <c r="K6" s="168"/>
      <c r="L6" s="168"/>
      <c r="M6" s="168"/>
      <c r="N6" s="168"/>
      <c r="O6" s="168"/>
      <c r="P6" s="168" t="s">
        <v>1189</v>
      </c>
      <c r="Q6" s="168"/>
      <c r="R6" s="168"/>
      <c r="S6" s="168"/>
      <c r="T6" s="168"/>
      <c r="U6" s="168"/>
      <c r="V6" s="168"/>
      <c r="W6" s="168"/>
      <c r="X6" s="168"/>
      <c r="Y6" s="168"/>
      <c r="Z6" s="168"/>
      <c r="AA6" s="167"/>
      <c r="AB6" s="167"/>
      <c r="AC6" s="167"/>
      <c r="AD6" s="167"/>
    </row>
    <row r="7" spans="2:30" x14ac:dyDescent="0.3">
      <c r="B7" s="156" t="s">
        <v>1190</v>
      </c>
      <c r="C7" s="156" t="s">
        <v>1191</v>
      </c>
      <c r="D7" s="157" t="s">
        <v>1192</v>
      </c>
      <c r="E7" s="157" t="s">
        <v>1193</v>
      </c>
      <c r="F7" s="158" t="s">
        <v>1194</v>
      </c>
      <c r="G7" s="158" t="s">
        <v>29</v>
      </c>
      <c r="H7" s="158" t="s">
        <v>1195</v>
      </c>
      <c r="I7" s="158" t="s">
        <v>1196</v>
      </c>
      <c r="J7" s="158" t="s">
        <v>13</v>
      </c>
      <c r="K7" s="158" t="s">
        <v>1197</v>
      </c>
      <c r="L7" s="158" t="s">
        <v>1198</v>
      </c>
      <c r="M7" s="158" t="s">
        <v>1199</v>
      </c>
      <c r="N7" s="158" t="s">
        <v>1200</v>
      </c>
      <c r="O7" s="158" t="s">
        <v>19</v>
      </c>
      <c r="P7" s="158" t="s">
        <v>1201</v>
      </c>
      <c r="Q7" s="158" t="s">
        <v>1202</v>
      </c>
      <c r="R7" s="158" t="s">
        <v>1203</v>
      </c>
      <c r="S7" s="158" t="s">
        <v>1204</v>
      </c>
      <c r="T7" s="158" t="s">
        <v>1205</v>
      </c>
      <c r="U7" s="158" t="s">
        <v>2</v>
      </c>
      <c r="V7" s="158" t="s">
        <v>1206</v>
      </c>
      <c r="W7" s="158" t="s">
        <v>1207</v>
      </c>
      <c r="X7" s="158" t="s">
        <v>4</v>
      </c>
      <c r="Y7" s="158" t="s">
        <v>5</v>
      </c>
      <c r="Z7" s="157" t="s">
        <v>1208</v>
      </c>
      <c r="AA7" s="157" t="s">
        <v>1209</v>
      </c>
      <c r="AB7" s="157" t="s">
        <v>1210</v>
      </c>
      <c r="AC7" s="157" t="s">
        <v>1211</v>
      </c>
      <c r="AD7" s="156" t="s">
        <v>1212</v>
      </c>
    </row>
    <row r="8" spans="2:30" ht="31.2" x14ac:dyDescent="0.3">
      <c r="B8" s="169">
        <v>1</v>
      </c>
      <c r="C8" s="169" t="s">
        <v>1213</v>
      </c>
      <c r="D8" s="170" t="s">
        <v>51</v>
      </c>
      <c r="E8" s="170" t="s">
        <v>1214</v>
      </c>
      <c r="F8" s="169" t="s">
        <v>1215</v>
      </c>
      <c r="G8" s="169"/>
      <c r="H8" s="169" t="s">
        <v>102</v>
      </c>
      <c r="I8" s="169"/>
      <c r="J8" s="169"/>
      <c r="K8" s="169"/>
      <c r="L8" s="169" t="s">
        <v>102</v>
      </c>
      <c r="M8" s="169"/>
      <c r="N8" s="169"/>
      <c r="O8" s="169"/>
      <c r="P8" s="169"/>
      <c r="Q8" s="169"/>
      <c r="R8" s="169"/>
      <c r="S8" s="169"/>
      <c r="T8" s="169"/>
      <c r="U8" s="169" t="s">
        <v>102</v>
      </c>
      <c r="V8" s="169"/>
      <c r="W8" s="169"/>
      <c r="X8" s="169"/>
      <c r="Y8" s="169"/>
      <c r="Z8" s="170" t="s">
        <v>51</v>
      </c>
      <c r="AA8" s="170" t="s">
        <v>1216</v>
      </c>
      <c r="AB8" s="170"/>
      <c r="AC8" s="170"/>
      <c r="AD8" s="171" t="s">
        <v>1217</v>
      </c>
    </row>
    <row r="9" spans="2:30" ht="62.4" x14ac:dyDescent="0.3">
      <c r="B9" s="169">
        <v>2</v>
      </c>
      <c r="C9" s="169" t="s">
        <v>187</v>
      </c>
      <c r="D9" s="170" t="s">
        <v>51</v>
      </c>
      <c r="E9" s="170" t="s">
        <v>1218</v>
      </c>
      <c r="F9" s="169" t="s">
        <v>1215</v>
      </c>
      <c r="G9" s="169" t="s">
        <v>102</v>
      </c>
      <c r="H9" s="169" t="s">
        <v>102</v>
      </c>
      <c r="I9" s="169"/>
      <c r="J9" s="169" t="s">
        <v>102</v>
      </c>
      <c r="K9" s="169"/>
      <c r="L9" s="169"/>
      <c r="M9" s="169"/>
      <c r="N9" s="169" t="s">
        <v>102</v>
      </c>
      <c r="O9" s="169"/>
      <c r="P9" s="169"/>
      <c r="Q9" s="169"/>
      <c r="R9" s="169"/>
      <c r="S9" s="169"/>
      <c r="T9" s="169"/>
      <c r="U9" s="169" t="s">
        <v>102</v>
      </c>
      <c r="V9" s="169"/>
      <c r="W9" s="169"/>
      <c r="X9" s="169"/>
      <c r="Y9" s="169"/>
      <c r="Z9" s="170" t="s">
        <v>51</v>
      </c>
      <c r="AA9" s="170" t="s">
        <v>1219</v>
      </c>
      <c r="AB9" s="170" t="s">
        <v>1220</v>
      </c>
      <c r="AC9" s="170" t="s">
        <v>1221</v>
      </c>
      <c r="AD9" s="171" t="s">
        <v>1222</v>
      </c>
    </row>
    <row r="10" spans="2:30" x14ac:dyDescent="0.3">
      <c r="B10" s="169">
        <v>3</v>
      </c>
      <c r="C10" s="169" t="s">
        <v>185</v>
      </c>
      <c r="D10" s="170" t="s">
        <v>10</v>
      </c>
      <c r="E10" s="170" t="s">
        <v>1223</v>
      </c>
      <c r="F10" s="169" t="s">
        <v>1215</v>
      </c>
      <c r="G10" s="169" t="s">
        <v>102</v>
      </c>
      <c r="H10" s="169" t="s">
        <v>102</v>
      </c>
      <c r="I10" s="169"/>
      <c r="J10" s="169" t="s">
        <v>102</v>
      </c>
      <c r="K10" s="169"/>
      <c r="L10" s="169"/>
      <c r="M10" s="169"/>
      <c r="N10" s="169" t="s">
        <v>102</v>
      </c>
      <c r="O10" s="169"/>
      <c r="P10" s="169"/>
      <c r="Q10" s="169" t="s">
        <v>102</v>
      </c>
      <c r="R10" s="169"/>
      <c r="S10" s="169"/>
      <c r="T10" s="169" t="s">
        <v>102</v>
      </c>
      <c r="U10" s="169"/>
      <c r="V10" s="169"/>
      <c r="W10" s="169"/>
      <c r="X10" s="169"/>
      <c r="Y10" s="169"/>
      <c r="Z10" s="170" t="s">
        <v>1224</v>
      </c>
      <c r="AA10" s="170" t="s">
        <v>1225</v>
      </c>
      <c r="AB10" s="170" t="s">
        <v>1226</v>
      </c>
      <c r="AC10" s="172" t="s">
        <v>1227</v>
      </c>
      <c r="AD10" s="171" t="s">
        <v>1228</v>
      </c>
    </row>
    <row r="11" spans="2:30" ht="31.2" x14ac:dyDescent="0.3">
      <c r="B11" s="169">
        <v>4</v>
      </c>
      <c r="C11" s="169" t="s">
        <v>133</v>
      </c>
      <c r="D11" s="170" t="s">
        <v>57</v>
      </c>
      <c r="E11" s="170" t="s">
        <v>1229</v>
      </c>
      <c r="F11" s="169" t="s">
        <v>1215</v>
      </c>
      <c r="G11" s="169" t="s">
        <v>102</v>
      </c>
      <c r="H11" s="169"/>
      <c r="I11" s="169"/>
      <c r="J11" s="169" t="s">
        <v>102</v>
      </c>
      <c r="K11" s="169"/>
      <c r="L11" s="169" t="s">
        <v>102</v>
      </c>
      <c r="M11" s="169" t="s">
        <v>102</v>
      </c>
      <c r="N11" s="169" t="s">
        <v>102</v>
      </c>
      <c r="O11" s="169"/>
      <c r="P11" s="169"/>
      <c r="Q11" s="169"/>
      <c r="R11" s="169"/>
      <c r="S11" s="169"/>
      <c r="T11" s="169"/>
      <c r="U11" s="169"/>
      <c r="V11" s="169"/>
      <c r="W11" s="169"/>
      <c r="X11" s="169" t="s">
        <v>102</v>
      </c>
      <c r="Y11" s="169"/>
      <c r="Z11" s="170" t="s">
        <v>57</v>
      </c>
      <c r="AA11" s="170" t="s">
        <v>1230</v>
      </c>
      <c r="AB11" s="170" t="s">
        <v>1231</v>
      </c>
      <c r="AC11" s="172" t="s">
        <v>1232</v>
      </c>
      <c r="AD11" s="171" t="s">
        <v>1233</v>
      </c>
    </row>
    <row r="12" spans="2:30" ht="31.2" x14ac:dyDescent="0.3">
      <c r="B12" s="169">
        <v>5</v>
      </c>
      <c r="C12" s="169" t="s">
        <v>1234</v>
      </c>
      <c r="D12" s="170" t="s">
        <v>53</v>
      </c>
      <c r="E12" s="170" t="s">
        <v>1235</v>
      </c>
      <c r="F12" s="169" t="s">
        <v>1236</v>
      </c>
      <c r="G12" s="169"/>
      <c r="H12" s="169" t="s">
        <v>102</v>
      </c>
      <c r="I12" s="169"/>
      <c r="J12" s="169"/>
      <c r="K12" s="169"/>
      <c r="L12" s="169"/>
      <c r="M12" s="169"/>
      <c r="N12" s="169"/>
      <c r="O12" s="169"/>
      <c r="P12" s="169"/>
      <c r="Q12" s="169"/>
      <c r="R12" s="169"/>
      <c r="S12" s="169"/>
      <c r="T12" s="169" t="s">
        <v>102</v>
      </c>
      <c r="U12" s="169"/>
      <c r="V12" s="169"/>
      <c r="W12" s="169"/>
      <c r="X12" s="169"/>
      <c r="Y12" s="169"/>
      <c r="Z12" s="170" t="s">
        <v>1237</v>
      </c>
      <c r="AA12" s="172" t="s">
        <v>1238</v>
      </c>
      <c r="AB12" s="173"/>
      <c r="AC12" s="172"/>
      <c r="AD12" s="171" t="s">
        <v>1239</v>
      </c>
    </row>
    <row r="13" spans="2:30" x14ac:dyDescent="0.3">
      <c r="B13" s="169">
        <v>6</v>
      </c>
      <c r="C13" s="169" t="s">
        <v>1240</v>
      </c>
      <c r="D13" s="170" t="s">
        <v>51</v>
      </c>
      <c r="E13" s="170" t="s">
        <v>1241</v>
      </c>
      <c r="F13" s="169" t="s">
        <v>1215</v>
      </c>
      <c r="G13" s="169"/>
      <c r="H13" s="169" t="s">
        <v>102</v>
      </c>
      <c r="I13" s="169"/>
      <c r="J13" s="169"/>
      <c r="K13" s="169"/>
      <c r="L13" s="169"/>
      <c r="M13" s="169"/>
      <c r="N13" s="169"/>
      <c r="O13" s="169"/>
      <c r="P13" s="169"/>
      <c r="Q13" s="169"/>
      <c r="R13" s="169"/>
      <c r="S13" s="169"/>
      <c r="T13" s="169"/>
      <c r="U13" s="169" t="s">
        <v>102</v>
      </c>
      <c r="V13" s="169"/>
      <c r="W13" s="169"/>
      <c r="X13" s="169"/>
      <c r="Y13" s="169"/>
      <c r="Z13" s="170" t="s">
        <v>51</v>
      </c>
      <c r="AA13" s="172" t="s">
        <v>1242</v>
      </c>
      <c r="AB13" s="173"/>
      <c r="AC13" s="172"/>
      <c r="AD13" s="171" t="s">
        <v>1243</v>
      </c>
    </row>
    <row r="14" spans="2:30" ht="46.8" x14ac:dyDescent="0.3">
      <c r="B14" s="169">
        <v>7</v>
      </c>
      <c r="C14" s="169" t="s">
        <v>1244</v>
      </c>
      <c r="D14" s="170" t="s">
        <v>51</v>
      </c>
      <c r="E14" s="170" t="s">
        <v>1245</v>
      </c>
      <c r="F14" s="169" t="s">
        <v>1215</v>
      </c>
      <c r="G14" s="169"/>
      <c r="H14" s="169"/>
      <c r="I14" s="169" t="s">
        <v>102</v>
      </c>
      <c r="J14" s="169"/>
      <c r="K14" s="169"/>
      <c r="L14" s="169"/>
      <c r="M14" s="169"/>
      <c r="N14" s="169"/>
      <c r="O14" s="169"/>
      <c r="P14" s="169"/>
      <c r="Q14" s="169"/>
      <c r="R14" s="169"/>
      <c r="S14" s="169"/>
      <c r="T14" s="169"/>
      <c r="U14" s="169" t="s">
        <v>102</v>
      </c>
      <c r="V14" s="169"/>
      <c r="W14" s="169"/>
      <c r="X14" s="169"/>
      <c r="Y14" s="169"/>
      <c r="Z14" s="170" t="s">
        <v>51</v>
      </c>
      <c r="AA14" s="172" t="s">
        <v>1246</v>
      </c>
      <c r="AB14" s="173"/>
      <c r="AC14" s="172"/>
      <c r="AD14" s="171" t="s">
        <v>1247</v>
      </c>
    </row>
    <row r="15" spans="2:30" ht="46.8" x14ac:dyDescent="0.3">
      <c r="B15" s="169">
        <v>8</v>
      </c>
      <c r="C15" s="169" t="s">
        <v>1248</v>
      </c>
      <c r="D15" s="170" t="s">
        <v>49</v>
      </c>
      <c r="E15" s="170" t="s">
        <v>1249</v>
      </c>
      <c r="F15" s="169" t="s">
        <v>1236</v>
      </c>
      <c r="G15" s="169"/>
      <c r="H15" s="169"/>
      <c r="I15" s="169"/>
      <c r="J15" s="169"/>
      <c r="K15" s="169"/>
      <c r="L15" s="169"/>
      <c r="M15" s="169"/>
      <c r="N15" s="169"/>
      <c r="O15" s="169"/>
      <c r="P15" s="169"/>
      <c r="Q15" s="169"/>
      <c r="R15" s="169"/>
      <c r="S15" s="169"/>
      <c r="T15" s="169"/>
      <c r="U15" s="169" t="s">
        <v>102</v>
      </c>
      <c r="V15" s="169"/>
      <c r="W15" s="169"/>
      <c r="X15" s="169"/>
      <c r="Y15" s="169"/>
      <c r="Z15" s="170" t="s">
        <v>49</v>
      </c>
      <c r="AA15" s="172" t="s">
        <v>1250</v>
      </c>
      <c r="AB15" s="173"/>
      <c r="AC15" s="172"/>
      <c r="AD15" s="171" t="s">
        <v>1251</v>
      </c>
    </row>
    <row r="16" spans="2:30" ht="93.6" x14ac:dyDescent="0.3">
      <c r="B16" s="169">
        <v>9</v>
      </c>
      <c r="C16" s="169" t="s">
        <v>120</v>
      </c>
      <c r="D16" s="170" t="s">
        <v>50</v>
      </c>
      <c r="E16" s="170" t="s">
        <v>1252</v>
      </c>
      <c r="F16" s="169" t="s">
        <v>1215</v>
      </c>
      <c r="G16" s="169"/>
      <c r="H16" s="169"/>
      <c r="I16" s="169"/>
      <c r="J16" s="169" t="s">
        <v>102</v>
      </c>
      <c r="K16" s="169"/>
      <c r="L16" s="169"/>
      <c r="M16" s="169"/>
      <c r="N16" s="169"/>
      <c r="O16" s="169"/>
      <c r="P16" s="169"/>
      <c r="Q16" s="169"/>
      <c r="R16" s="169"/>
      <c r="S16" s="169"/>
      <c r="T16" s="169"/>
      <c r="U16" s="169" t="s">
        <v>102</v>
      </c>
      <c r="V16" s="169"/>
      <c r="W16" s="169"/>
      <c r="X16" s="169"/>
      <c r="Y16" s="169"/>
      <c r="Z16" s="170" t="s">
        <v>1253</v>
      </c>
      <c r="AA16" s="172" t="s">
        <v>1254</v>
      </c>
      <c r="AB16" s="174" t="s">
        <v>1255</v>
      </c>
      <c r="AC16" s="172" t="s">
        <v>1256</v>
      </c>
      <c r="AD16" s="171" t="s">
        <v>1257</v>
      </c>
    </row>
    <row r="17" spans="2:30" x14ac:dyDescent="0.3">
      <c r="B17" s="169">
        <v>10</v>
      </c>
      <c r="C17" s="169" t="s">
        <v>1258</v>
      </c>
      <c r="D17" s="170" t="s">
        <v>51</v>
      </c>
      <c r="E17" s="170" t="s">
        <v>1259</v>
      </c>
      <c r="F17" s="169" t="s">
        <v>1215</v>
      </c>
      <c r="G17" s="169" t="s">
        <v>102</v>
      </c>
      <c r="H17" s="169"/>
      <c r="I17" s="169"/>
      <c r="J17" s="169"/>
      <c r="K17" s="169"/>
      <c r="L17" s="169"/>
      <c r="M17" s="169"/>
      <c r="N17" s="169"/>
      <c r="O17" s="169" t="s">
        <v>102</v>
      </c>
      <c r="P17" s="169"/>
      <c r="Q17" s="169"/>
      <c r="R17" s="169"/>
      <c r="S17" s="169"/>
      <c r="T17" s="169"/>
      <c r="U17" s="169"/>
      <c r="V17" s="169"/>
      <c r="W17" s="169"/>
      <c r="X17" s="169"/>
      <c r="Y17" s="169"/>
      <c r="Z17" s="170" t="s">
        <v>86</v>
      </c>
      <c r="AA17" s="172" t="s">
        <v>1260</v>
      </c>
      <c r="AB17" s="173"/>
      <c r="AC17" s="172"/>
      <c r="AD17" s="171" t="s">
        <v>1261</v>
      </c>
    </row>
    <row r="18" spans="2:30" ht="46.8" x14ac:dyDescent="0.3">
      <c r="B18" s="169">
        <v>11</v>
      </c>
      <c r="C18" s="169" t="s">
        <v>234</v>
      </c>
      <c r="D18" s="170" t="s">
        <v>41</v>
      </c>
      <c r="E18" s="170" t="s">
        <v>1262</v>
      </c>
      <c r="F18" s="169" t="s">
        <v>1236</v>
      </c>
      <c r="G18" s="169" t="s">
        <v>102</v>
      </c>
      <c r="H18" s="169"/>
      <c r="I18" s="169" t="s">
        <v>102</v>
      </c>
      <c r="J18" s="169" t="s">
        <v>102</v>
      </c>
      <c r="K18" s="169"/>
      <c r="L18" s="169" t="s">
        <v>102</v>
      </c>
      <c r="M18" s="169" t="s">
        <v>102</v>
      </c>
      <c r="N18" s="169" t="s">
        <v>102</v>
      </c>
      <c r="O18" s="169"/>
      <c r="P18" s="169"/>
      <c r="Q18" s="169"/>
      <c r="R18" s="169"/>
      <c r="S18" s="169"/>
      <c r="T18" s="169"/>
      <c r="U18" s="169"/>
      <c r="V18" s="169"/>
      <c r="W18" s="169"/>
      <c r="X18" s="169"/>
      <c r="Y18" s="169"/>
      <c r="Z18" s="170" t="s">
        <v>86</v>
      </c>
      <c r="AA18" s="172" t="s">
        <v>1263</v>
      </c>
      <c r="AB18" s="174" t="s">
        <v>1264</v>
      </c>
      <c r="AC18" s="172" t="s">
        <v>1265</v>
      </c>
      <c r="AD18" s="171" t="s">
        <v>1266</v>
      </c>
    </row>
    <row r="19" spans="2:30" ht="62.4" x14ac:dyDescent="0.3">
      <c r="B19" s="169">
        <v>12</v>
      </c>
      <c r="C19" s="169" t="s">
        <v>114</v>
      </c>
      <c r="D19" s="170" t="s">
        <v>57</v>
      </c>
      <c r="E19" s="170" t="s">
        <v>1267</v>
      </c>
      <c r="F19" s="169" t="s">
        <v>1215</v>
      </c>
      <c r="G19" s="169"/>
      <c r="H19" s="169" t="s">
        <v>102</v>
      </c>
      <c r="I19" s="169" t="s">
        <v>102</v>
      </c>
      <c r="J19" s="169" t="s">
        <v>102</v>
      </c>
      <c r="K19" s="169" t="s">
        <v>102</v>
      </c>
      <c r="L19" s="169" t="s">
        <v>102</v>
      </c>
      <c r="M19" s="169" t="s">
        <v>102</v>
      </c>
      <c r="N19" s="169" t="s">
        <v>102</v>
      </c>
      <c r="O19" s="169" t="s">
        <v>102</v>
      </c>
      <c r="P19" s="169"/>
      <c r="Q19" s="169"/>
      <c r="R19" s="169"/>
      <c r="S19" s="169"/>
      <c r="T19" s="169"/>
      <c r="U19" s="169" t="s">
        <v>102</v>
      </c>
      <c r="V19" s="169"/>
      <c r="W19" s="169"/>
      <c r="X19" s="169" t="s">
        <v>102</v>
      </c>
      <c r="Y19" s="169"/>
      <c r="Z19" s="170" t="s">
        <v>1268</v>
      </c>
      <c r="AA19" s="172" t="s">
        <v>1269</v>
      </c>
      <c r="AB19" s="174" t="s">
        <v>1270</v>
      </c>
      <c r="AC19" s="172" t="s">
        <v>1271</v>
      </c>
      <c r="AD19" s="171" t="s">
        <v>1272</v>
      </c>
    </row>
    <row r="20" spans="2:30" ht="156" x14ac:dyDescent="0.3">
      <c r="B20" s="169">
        <v>13</v>
      </c>
      <c r="C20" s="169" t="s">
        <v>1734</v>
      </c>
      <c r="D20" s="170" t="s">
        <v>57</v>
      </c>
      <c r="E20" s="170" t="s">
        <v>1735</v>
      </c>
      <c r="F20" s="169" t="s">
        <v>1215</v>
      </c>
      <c r="G20" s="169" t="s">
        <v>102</v>
      </c>
      <c r="H20" s="169" t="s">
        <v>102</v>
      </c>
      <c r="I20" s="169" t="s">
        <v>102</v>
      </c>
      <c r="J20" s="169" t="s">
        <v>102</v>
      </c>
      <c r="K20" s="169" t="s">
        <v>102</v>
      </c>
      <c r="L20" s="169" t="s">
        <v>102</v>
      </c>
      <c r="M20" s="169"/>
      <c r="N20" s="169" t="s">
        <v>102</v>
      </c>
      <c r="O20" s="169" t="s">
        <v>102</v>
      </c>
      <c r="P20" s="169" t="s">
        <v>102</v>
      </c>
      <c r="Q20" s="169" t="s">
        <v>102</v>
      </c>
      <c r="R20" s="169" t="s">
        <v>102</v>
      </c>
      <c r="S20" s="169" t="s">
        <v>102</v>
      </c>
      <c r="T20" s="169" t="s">
        <v>102</v>
      </c>
      <c r="U20" s="169" t="s">
        <v>102</v>
      </c>
      <c r="V20" s="169" t="s">
        <v>102</v>
      </c>
      <c r="W20" s="169" t="s">
        <v>102</v>
      </c>
      <c r="X20" s="169" t="s">
        <v>102</v>
      </c>
      <c r="Y20" s="169" t="s">
        <v>102</v>
      </c>
      <c r="Z20" s="170" t="s">
        <v>1736</v>
      </c>
      <c r="AA20" s="175" t="s">
        <v>1737</v>
      </c>
      <c r="AB20" s="170" t="s">
        <v>1878</v>
      </c>
      <c r="AC20" s="170" t="s">
        <v>1738</v>
      </c>
      <c r="AD20" s="176" t="s">
        <v>1739</v>
      </c>
    </row>
    <row r="21" spans="2:30" ht="62.4" x14ac:dyDescent="0.3">
      <c r="B21" s="169">
        <v>14</v>
      </c>
      <c r="C21" s="169" t="s">
        <v>1273</v>
      </c>
      <c r="D21" s="170" t="s">
        <v>50</v>
      </c>
      <c r="E21" s="170" t="s">
        <v>1274</v>
      </c>
      <c r="F21" s="169" t="s">
        <v>1236</v>
      </c>
      <c r="G21" s="169"/>
      <c r="H21" s="169"/>
      <c r="I21" s="169"/>
      <c r="J21" s="169"/>
      <c r="K21" s="169"/>
      <c r="L21" s="169"/>
      <c r="M21" s="169"/>
      <c r="N21" s="169"/>
      <c r="O21" s="169"/>
      <c r="P21" s="169"/>
      <c r="Q21" s="169"/>
      <c r="R21" s="169"/>
      <c r="S21" s="169"/>
      <c r="T21" s="169"/>
      <c r="U21" s="169"/>
      <c r="V21" s="169"/>
      <c r="W21" s="169"/>
      <c r="X21" s="169"/>
      <c r="Y21" s="169"/>
      <c r="Z21" s="170" t="s">
        <v>86</v>
      </c>
      <c r="AA21" s="172" t="s">
        <v>1275</v>
      </c>
      <c r="AB21" s="173"/>
      <c r="AC21" s="172"/>
      <c r="AD21" s="171" t="s">
        <v>1276</v>
      </c>
    </row>
    <row r="22" spans="2:30" ht="46.8" x14ac:dyDescent="0.3">
      <c r="B22" s="169">
        <v>15</v>
      </c>
      <c r="C22" s="169" t="s">
        <v>1277</v>
      </c>
      <c r="D22" s="170" t="s">
        <v>57</v>
      </c>
      <c r="E22" s="170" t="s">
        <v>1278</v>
      </c>
      <c r="F22" s="169" t="s">
        <v>1215</v>
      </c>
      <c r="G22" s="169"/>
      <c r="H22" s="169"/>
      <c r="I22" s="169"/>
      <c r="J22" s="169"/>
      <c r="K22" s="169"/>
      <c r="L22" s="169"/>
      <c r="M22" s="169"/>
      <c r="N22" s="169"/>
      <c r="O22" s="169"/>
      <c r="P22" s="169"/>
      <c r="Q22" s="169"/>
      <c r="R22" s="169"/>
      <c r="S22" s="169"/>
      <c r="T22" s="169"/>
      <c r="U22" s="169"/>
      <c r="V22" s="169"/>
      <c r="W22" s="169"/>
      <c r="X22" s="169" t="s">
        <v>102</v>
      </c>
      <c r="Y22" s="169"/>
      <c r="Z22" s="170" t="s">
        <v>57</v>
      </c>
      <c r="AA22" s="172" t="s">
        <v>1279</v>
      </c>
      <c r="AB22" s="173"/>
      <c r="AC22" s="172"/>
      <c r="AD22" s="171" t="s">
        <v>1280</v>
      </c>
    </row>
    <row r="23" spans="2:30" ht="46.8" x14ac:dyDescent="0.3">
      <c r="B23" s="169">
        <v>16</v>
      </c>
      <c r="C23" s="169" t="s">
        <v>1281</v>
      </c>
      <c r="D23" s="170" t="s">
        <v>57</v>
      </c>
      <c r="E23" s="170" t="s">
        <v>1282</v>
      </c>
      <c r="F23" s="169" t="s">
        <v>1215</v>
      </c>
      <c r="G23" s="169" t="s">
        <v>102</v>
      </c>
      <c r="H23" s="169" t="s">
        <v>102</v>
      </c>
      <c r="I23" s="169"/>
      <c r="J23" s="169" t="s">
        <v>102</v>
      </c>
      <c r="K23" s="169"/>
      <c r="L23" s="169" t="s">
        <v>102</v>
      </c>
      <c r="M23" s="169" t="s">
        <v>102</v>
      </c>
      <c r="N23" s="169" t="s">
        <v>102</v>
      </c>
      <c r="O23" s="169"/>
      <c r="P23" s="169"/>
      <c r="Q23" s="169"/>
      <c r="R23" s="169"/>
      <c r="S23" s="169"/>
      <c r="T23" s="169"/>
      <c r="U23" s="169" t="s">
        <v>102</v>
      </c>
      <c r="V23" s="169"/>
      <c r="W23" s="169"/>
      <c r="X23" s="169"/>
      <c r="Y23" s="169"/>
      <c r="Z23" s="170" t="s">
        <v>41</v>
      </c>
      <c r="AA23" s="172" t="s">
        <v>1283</v>
      </c>
      <c r="AB23" s="173"/>
      <c r="AC23" s="172"/>
      <c r="AD23" s="171" t="s">
        <v>1284</v>
      </c>
    </row>
    <row r="24" spans="2:30" ht="93.6" x14ac:dyDescent="0.3">
      <c r="B24" s="169">
        <v>17</v>
      </c>
      <c r="C24" s="169" t="s">
        <v>239</v>
      </c>
      <c r="D24" s="170" t="s">
        <v>1695</v>
      </c>
      <c r="E24" s="170" t="s">
        <v>1696</v>
      </c>
      <c r="F24" s="169" t="s">
        <v>1236</v>
      </c>
      <c r="G24" s="169"/>
      <c r="H24" s="169"/>
      <c r="I24" s="169"/>
      <c r="J24" s="169"/>
      <c r="K24" s="169"/>
      <c r="L24" s="169"/>
      <c r="M24" s="169"/>
      <c r="N24" s="169"/>
      <c r="O24" s="169"/>
      <c r="P24" s="169"/>
      <c r="Q24" s="169" t="s">
        <v>102</v>
      </c>
      <c r="R24" s="169"/>
      <c r="S24" s="169" t="s">
        <v>102</v>
      </c>
      <c r="T24" s="169" t="s">
        <v>102</v>
      </c>
      <c r="U24" s="169" t="s">
        <v>102</v>
      </c>
      <c r="V24" s="169"/>
      <c r="W24" s="169" t="s">
        <v>102</v>
      </c>
      <c r="X24" s="169" t="s">
        <v>102</v>
      </c>
      <c r="Y24" s="169" t="s">
        <v>102</v>
      </c>
      <c r="Z24" s="170" t="s">
        <v>1697</v>
      </c>
      <c r="AA24" s="170" t="s">
        <v>1698</v>
      </c>
      <c r="AB24" s="170" t="s">
        <v>1699</v>
      </c>
      <c r="AC24" s="170" t="s">
        <v>1700</v>
      </c>
      <c r="AD24" s="169" t="s">
        <v>1701</v>
      </c>
    </row>
    <row r="25" spans="2:30" ht="156" x14ac:dyDescent="0.3">
      <c r="B25" s="169">
        <v>18</v>
      </c>
      <c r="C25" s="169" t="s">
        <v>135</v>
      </c>
      <c r="D25" s="170" t="s">
        <v>51</v>
      </c>
      <c r="E25" s="170" t="s">
        <v>1285</v>
      </c>
      <c r="F25" s="169" t="s">
        <v>1215</v>
      </c>
      <c r="G25" s="169" t="s">
        <v>102</v>
      </c>
      <c r="H25" s="169" t="s">
        <v>102</v>
      </c>
      <c r="I25" s="169"/>
      <c r="J25" s="169" t="s">
        <v>102</v>
      </c>
      <c r="K25" s="169"/>
      <c r="L25" s="169"/>
      <c r="M25" s="169" t="s">
        <v>102</v>
      </c>
      <c r="N25" s="169" t="s">
        <v>102</v>
      </c>
      <c r="O25" s="169"/>
      <c r="P25" s="169"/>
      <c r="Q25" s="169" t="s">
        <v>102</v>
      </c>
      <c r="R25" s="169"/>
      <c r="S25" s="169"/>
      <c r="T25" s="169" t="s">
        <v>102</v>
      </c>
      <c r="U25" s="169" t="s">
        <v>102</v>
      </c>
      <c r="V25" s="169"/>
      <c r="W25" s="169"/>
      <c r="X25" s="169" t="s">
        <v>102</v>
      </c>
      <c r="Y25" s="169"/>
      <c r="Z25" s="170" t="s">
        <v>1286</v>
      </c>
      <c r="AA25" s="172" t="s">
        <v>1287</v>
      </c>
      <c r="AB25" s="170" t="s">
        <v>1879</v>
      </c>
      <c r="AC25" s="172" t="s">
        <v>1288</v>
      </c>
      <c r="AD25" s="171" t="s">
        <v>1289</v>
      </c>
    </row>
    <row r="26" spans="2:30" ht="31.2" x14ac:dyDescent="0.3">
      <c r="B26" s="169">
        <v>19</v>
      </c>
      <c r="C26" s="169" t="s">
        <v>263</v>
      </c>
      <c r="D26" s="170" t="s">
        <v>10</v>
      </c>
      <c r="E26" s="170" t="s">
        <v>1290</v>
      </c>
      <c r="F26" s="169" t="s">
        <v>1236</v>
      </c>
      <c r="G26" s="169" t="s">
        <v>102</v>
      </c>
      <c r="H26" s="169"/>
      <c r="I26" s="169"/>
      <c r="J26" s="169" t="s">
        <v>102</v>
      </c>
      <c r="K26" s="169" t="s">
        <v>102</v>
      </c>
      <c r="L26" s="169" t="s">
        <v>102</v>
      </c>
      <c r="M26" s="169"/>
      <c r="N26" s="169" t="s">
        <v>102</v>
      </c>
      <c r="O26" s="169"/>
      <c r="P26" s="169"/>
      <c r="Q26" s="169" t="s">
        <v>102</v>
      </c>
      <c r="R26" s="169"/>
      <c r="S26" s="169"/>
      <c r="T26" s="169"/>
      <c r="U26" s="169"/>
      <c r="V26" s="169"/>
      <c r="W26" s="169"/>
      <c r="X26" s="169"/>
      <c r="Y26" s="169"/>
      <c r="Z26" s="170" t="s">
        <v>10</v>
      </c>
      <c r="AA26" s="172" t="s">
        <v>1291</v>
      </c>
      <c r="AB26" s="174" t="s">
        <v>1292</v>
      </c>
      <c r="AC26" s="172" t="s">
        <v>1293</v>
      </c>
      <c r="AD26" s="176" t="s">
        <v>1294</v>
      </c>
    </row>
    <row r="27" spans="2:30" ht="62.4" x14ac:dyDescent="0.3">
      <c r="B27" s="169">
        <v>20</v>
      </c>
      <c r="C27" s="169" t="s">
        <v>1295</v>
      </c>
      <c r="D27" s="170" t="s">
        <v>1296</v>
      </c>
      <c r="E27" s="170" t="s">
        <v>1297</v>
      </c>
      <c r="F27" s="169" t="s">
        <v>1215</v>
      </c>
      <c r="G27" s="169" t="s">
        <v>102</v>
      </c>
      <c r="H27" s="169" t="s">
        <v>102</v>
      </c>
      <c r="I27" s="169"/>
      <c r="J27" s="169" t="s">
        <v>102</v>
      </c>
      <c r="K27" s="169"/>
      <c r="L27" s="169"/>
      <c r="M27" s="169" t="s">
        <v>102</v>
      </c>
      <c r="N27" s="169" t="s">
        <v>102</v>
      </c>
      <c r="O27" s="169"/>
      <c r="P27" s="169"/>
      <c r="Q27" s="169" t="s">
        <v>102</v>
      </c>
      <c r="R27" s="169"/>
      <c r="S27" s="169"/>
      <c r="T27" s="169" t="s">
        <v>102</v>
      </c>
      <c r="U27" s="169"/>
      <c r="V27" s="169"/>
      <c r="W27" s="169"/>
      <c r="X27" s="169"/>
      <c r="Y27" s="169"/>
      <c r="Z27" s="170" t="s">
        <v>1298</v>
      </c>
      <c r="AA27" s="170" t="s">
        <v>1299</v>
      </c>
      <c r="AB27" s="170" t="s">
        <v>1880</v>
      </c>
      <c r="AC27" s="170" t="s">
        <v>1881</v>
      </c>
      <c r="AD27" s="177" t="s">
        <v>1300</v>
      </c>
    </row>
    <row r="28" spans="2:30" ht="109.2" x14ac:dyDescent="0.3">
      <c r="B28" s="169">
        <v>21</v>
      </c>
      <c r="C28" s="169" t="s">
        <v>146</v>
      </c>
      <c r="D28" s="170" t="s">
        <v>7</v>
      </c>
      <c r="E28" s="170" t="s">
        <v>1301</v>
      </c>
      <c r="F28" s="169" t="s">
        <v>1215</v>
      </c>
      <c r="G28" s="169" t="s">
        <v>102</v>
      </c>
      <c r="H28" s="169" t="s">
        <v>102</v>
      </c>
      <c r="I28" s="169"/>
      <c r="J28" s="169" t="s">
        <v>102</v>
      </c>
      <c r="K28" s="169"/>
      <c r="L28" s="169" t="s">
        <v>102</v>
      </c>
      <c r="M28" s="169" t="s">
        <v>102</v>
      </c>
      <c r="N28" s="169" t="s">
        <v>102</v>
      </c>
      <c r="O28" s="169" t="s">
        <v>102</v>
      </c>
      <c r="P28" s="169"/>
      <c r="Q28" s="169"/>
      <c r="R28" s="169"/>
      <c r="S28" s="169"/>
      <c r="T28" s="169" t="s">
        <v>102</v>
      </c>
      <c r="U28" s="169"/>
      <c r="V28" s="169"/>
      <c r="W28" s="169"/>
      <c r="X28" s="169"/>
      <c r="Y28" s="169"/>
      <c r="Z28" s="170" t="s">
        <v>7</v>
      </c>
      <c r="AA28" s="172" t="s">
        <v>1302</v>
      </c>
      <c r="AB28" s="174" t="s">
        <v>1882</v>
      </c>
      <c r="AC28" s="174" t="s">
        <v>1883</v>
      </c>
      <c r="AD28" s="171" t="s">
        <v>1303</v>
      </c>
    </row>
    <row r="29" spans="2:30" ht="78" x14ac:dyDescent="0.3">
      <c r="B29" s="169">
        <v>22</v>
      </c>
      <c r="C29" s="169" t="s">
        <v>282</v>
      </c>
      <c r="D29" s="170" t="s">
        <v>57</v>
      </c>
      <c r="E29" s="170" t="s">
        <v>1304</v>
      </c>
      <c r="F29" s="169" t="s">
        <v>1215</v>
      </c>
      <c r="G29" s="169"/>
      <c r="H29" s="169" t="s">
        <v>102</v>
      </c>
      <c r="I29" s="169"/>
      <c r="J29" s="169"/>
      <c r="K29" s="169"/>
      <c r="L29" s="169"/>
      <c r="M29" s="169" t="s">
        <v>102</v>
      </c>
      <c r="N29" s="169" t="s">
        <v>102</v>
      </c>
      <c r="O29" s="169"/>
      <c r="P29" s="169"/>
      <c r="Q29" s="169"/>
      <c r="R29" s="169"/>
      <c r="S29" s="169"/>
      <c r="T29" s="169"/>
      <c r="U29" s="169" t="s">
        <v>102</v>
      </c>
      <c r="V29" s="169"/>
      <c r="W29" s="169"/>
      <c r="X29" s="169" t="s">
        <v>102</v>
      </c>
      <c r="Y29" s="169"/>
      <c r="Z29" s="170" t="s">
        <v>56</v>
      </c>
      <c r="AA29" s="172" t="s">
        <v>1305</v>
      </c>
      <c r="AB29" s="174" t="s">
        <v>1884</v>
      </c>
      <c r="AC29" s="175" t="s">
        <v>1885</v>
      </c>
      <c r="AD29" s="171" t="s">
        <v>1306</v>
      </c>
    </row>
    <row r="30" spans="2:30" ht="93.6" x14ac:dyDescent="0.3">
      <c r="B30" s="169">
        <v>23</v>
      </c>
      <c r="C30" s="169" t="s">
        <v>127</v>
      </c>
      <c r="D30" s="170" t="s">
        <v>51</v>
      </c>
      <c r="E30" s="170" t="s">
        <v>1307</v>
      </c>
      <c r="F30" s="169" t="s">
        <v>1215</v>
      </c>
      <c r="G30" s="169" t="s">
        <v>102</v>
      </c>
      <c r="H30" s="169" t="s">
        <v>102</v>
      </c>
      <c r="I30" s="169"/>
      <c r="J30" s="169" t="s">
        <v>102</v>
      </c>
      <c r="K30" s="169"/>
      <c r="L30" s="169"/>
      <c r="M30" s="169"/>
      <c r="N30" s="169" t="s">
        <v>102</v>
      </c>
      <c r="O30" s="169"/>
      <c r="P30" s="169" t="s">
        <v>102</v>
      </c>
      <c r="Q30" s="169" t="s">
        <v>102</v>
      </c>
      <c r="R30" s="169"/>
      <c r="S30" s="169" t="s">
        <v>102</v>
      </c>
      <c r="T30" s="169"/>
      <c r="U30" s="169" t="s">
        <v>102</v>
      </c>
      <c r="V30" s="169"/>
      <c r="W30" s="169" t="s">
        <v>102</v>
      </c>
      <c r="X30" s="169" t="s">
        <v>102</v>
      </c>
      <c r="Y30" s="169"/>
      <c r="Z30" s="170" t="s">
        <v>1308</v>
      </c>
      <c r="AA30" s="172" t="s">
        <v>1309</v>
      </c>
      <c r="AB30" s="174" t="s">
        <v>1310</v>
      </c>
      <c r="AC30" s="172" t="s">
        <v>1311</v>
      </c>
      <c r="AD30" s="171" t="s">
        <v>1312</v>
      </c>
    </row>
    <row r="31" spans="2:30" ht="31.2" x14ac:dyDescent="0.3">
      <c r="B31" s="169">
        <v>24</v>
      </c>
      <c r="C31" s="169" t="s">
        <v>161</v>
      </c>
      <c r="D31" s="170" t="s">
        <v>1313</v>
      </c>
      <c r="E31" s="170" t="s">
        <v>1314</v>
      </c>
      <c r="F31" s="169" t="s">
        <v>1215</v>
      </c>
      <c r="G31" s="169" t="s">
        <v>102</v>
      </c>
      <c r="H31" s="169" t="s">
        <v>102</v>
      </c>
      <c r="I31" s="169"/>
      <c r="J31" s="169"/>
      <c r="K31" s="169"/>
      <c r="L31" s="169"/>
      <c r="M31" s="169"/>
      <c r="N31" s="169" t="s">
        <v>102</v>
      </c>
      <c r="O31" s="169" t="s">
        <v>102</v>
      </c>
      <c r="P31" s="169"/>
      <c r="Q31" s="169" t="s">
        <v>102</v>
      </c>
      <c r="R31" s="169"/>
      <c r="S31" s="169"/>
      <c r="T31" s="169"/>
      <c r="U31" s="169"/>
      <c r="V31" s="169"/>
      <c r="W31" s="169"/>
      <c r="X31" s="169"/>
      <c r="Y31" s="169"/>
      <c r="Z31" s="170" t="s">
        <v>1315</v>
      </c>
      <c r="AA31" s="178" t="s">
        <v>1316</v>
      </c>
      <c r="AB31" s="179" t="s">
        <v>1317</v>
      </c>
      <c r="AC31" s="178" t="s">
        <v>1318</v>
      </c>
      <c r="AD31" s="171" t="s">
        <v>1319</v>
      </c>
    </row>
    <row r="32" spans="2:30" ht="109.2" x14ac:dyDescent="0.3">
      <c r="B32" s="169">
        <v>25</v>
      </c>
      <c r="C32" s="169" t="s">
        <v>124</v>
      </c>
      <c r="D32" s="170" t="s">
        <v>57</v>
      </c>
      <c r="E32" s="170" t="s">
        <v>1320</v>
      </c>
      <c r="F32" s="169" t="s">
        <v>1215</v>
      </c>
      <c r="G32" s="169" t="s">
        <v>102</v>
      </c>
      <c r="H32" s="169" t="s">
        <v>102</v>
      </c>
      <c r="I32" s="169"/>
      <c r="J32" s="169" t="s">
        <v>102</v>
      </c>
      <c r="K32" s="169"/>
      <c r="L32" s="169"/>
      <c r="M32" s="169"/>
      <c r="N32" s="169" t="s">
        <v>102</v>
      </c>
      <c r="O32" s="169"/>
      <c r="P32" s="169"/>
      <c r="Q32" s="169" t="s">
        <v>102</v>
      </c>
      <c r="R32" s="169" t="s">
        <v>102</v>
      </c>
      <c r="S32" s="169" t="s">
        <v>102</v>
      </c>
      <c r="T32" s="169" t="s">
        <v>102</v>
      </c>
      <c r="U32" s="169" t="s">
        <v>102</v>
      </c>
      <c r="V32" s="169"/>
      <c r="W32" s="169"/>
      <c r="X32" s="169" t="s">
        <v>102</v>
      </c>
      <c r="Y32" s="169" t="s">
        <v>102</v>
      </c>
      <c r="Z32" s="170" t="s">
        <v>1321</v>
      </c>
      <c r="AA32" s="172" t="s">
        <v>1322</v>
      </c>
      <c r="AB32" s="174" t="s">
        <v>1886</v>
      </c>
      <c r="AC32" s="175" t="s">
        <v>1887</v>
      </c>
      <c r="AD32" s="171" t="s">
        <v>1323</v>
      </c>
    </row>
    <row r="33" spans="2:30" ht="78" x14ac:dyDescent="0.3">
      <c r="B33" s="169">
        <v>26</v>
      </c>
      <c r="C33" s="169" t="s">
        <v>1324</v>
      </c>
      <c r="D33" s="170" t="s">
        <v>57</v>
      </c>
      <c r="E33" s="170" t="s">
        <v>1325</v>
      </c>
      <c r="F33" s="169" t="s">
        <v>1236</v>
      </c>
      <c r="G33" s="169"/>
      <c r="H33" s="169" t="s">
        <v>102</v>
      </c>
      <c r="I33" s="169"/>
      <c r="J33" s="169" t="s">
        <v>102</v>
      </c>
      <c r="K33" s="169"/>
      <c r="L33" s="169"/>
      <c r="M33" s="169"/>
      <c r="N33" s="169"/>
      <c r="O33" s="169"/>
      <c r="P33" s="169"/>
      <c r="Q33" s="169"/>
      <c r="R33" s="169"/>
      <c r="S33" s="169"/>
      <c r="T33" s="169"/>
      <c r="U33" s="169"/>
      <c r="V33" s="169"/>
      <c r="W33" s="169"/>
      <c r="X33" s="169"/>
      <c r="Y33" s="169"/>
      <c r="Z33" s="170" t="s">
        <v>86</v>
      </c>
      <c r="AA33" s="172" t="s">
        <v>1326</v>
      </c>
      <c r="AB33" s="173"/>
      <c r="AC33" s="172"/>
      <c r="AD33" s="171" t="s">
        <v>1327</v>
      </c>
    </row>
    <row r="34" spans="2:30" ht="171.6" x14ac:dyDescent="0.3">
      <c r="B34" s="169">
        <v>27</v>
      </c>
      <c r="C34" s="169" t="s">
        <v>805</v>
      </c>
      <c r="D34" s="170" t="s">
        <v>1676</v>
      </c>
      <c r="E34" s="170" t="s">
        <v>1677</v>
      </c>
      <c r="F34" s="169" t="s">
        <v>1236</v>
      </c>
      <c r="G34" s="169" t="s">
        <v>102</v>
      </c>
      <c r="H34" s="169"/>
      <c r="I34" s="169" t="s">
        <v>102</v>
      </c>
      <c r="J34" s="169"/>
      <c r="K34" s="169"/>
      <c r="L34" s="169"/>
      <c r="M34" s="169"/>
      <c r="N34" s="169"/>
      <c r="O34" s="169" t="s">
        <v>102</v>
      </c>
      <c r="P34" s="169"/>
      <c r="Q34" s="169"/>
      <c r="R34" s="169"/>
      <c r="S34" s="169"/>
      <c r="T34" s="169"/>
      <c r="U34" s="169"/>
      <c r="V34" s="169"/>
      <c r="W34" s="169"/>
      <c r="X34" s="169" t="s">
        <v>102</v>
      </c>
      <c r="Y34" s="169"/>
      <c r="Z34" s="170" t="s">
        <v>57</v>
      </c>
      <c r="AA34" s="175" t="s">
        <v>1678</v>
      </c>
      <c r="AB34" s="170" t="s">
        <v>1679</v>
      </c>
      <c r="AC34" s="172" t="s">
        <v>1680</v>
      </c>
      <c r="AD34" s="171" t="s">
        <v>1681</v>
      </c>
    </row>
    <row r="35" spans="2:30" ht="234" x14ac:dyDescent="0.3">
      <c r="B35" s="169">
        <v>28</v>
      </c>
      <c r="C35" s="169" t="s">
        <v>1760</v>
      </c>
      <c r="D35" s="170" t="s">
        <v>1761</v>
      </c>
      <c r="E35" s="170" t="s">
        <v>1762</v>
      </c>
      <c r="F35" s="169" t="s">
        <v>1215</v>
      </c>
      <c r="G35" s="169"/>
      <c r="H35" s="169" t="s">
        <v>102</v>
      </c>
      <c r="I35" s="169"/>
      <c r="J35" s="169" t="s">
        <v>102</v>
      </c>
      <c r="K35" s="169"/>
      <c r="L35" s="169"/>
      <c r="M35" s="169"/>
      <c r="N35" s="169"/>
      <c r="O35" s="169" t="s">
        <v>102</v>
      </c>
      <c r="P35" s="169"/>
      <c r="Q35" s="169"/>
      <c r="R35" s="169" t="s">
        <v>102</v>
      </c>
      <c r="S35" s="169" t="s">
        <v>102</v>
      </c>
      <c r="T35" s="169" t="s">
        <v>102</v>
      </c>
      <c r="U35" s="169" t="s">
        <v>102</v>
      </c>
      <c r="V35" s="169" t="s">
        <v>102</v>
      </c>
      <c r="W35" s="169" t="s">
        <v>102</v>
      </c>
      <c r="X35" s="169" t="s">
        <v>102</v>
      </c>
      <c r="Y35" s="169" t="s">
        <v>102</v>
      </c>
      <c r="Z35" s="170" t="s">
        <v>1763</v>
      </c>
      <c r="AA35" s="175" t="s">
        <v>1764</v>
      </c>
      <c r="AB35" s="170" t="s">
        <v>1765</v>
      </c>
      <c r="AC35" s="175" t="s">
        <v>1766</v>
      </c>
      <c r="AD35" s="176" t="s">
        <v>1767</v>
      </c>
    </row>
    <row r="36" spans="2:30" ht="46.8" x14ac:dyDescent="0.3">
      <c r="B36" s="169">
        <v>29</v>
      </c>
      <c r="C36" s="169" t="s">
        <v>1328</v>
      </c>
      <c r="D36" s="170" t="s">
        <v>1329</v>
      </c>
      <c r="E36" s="170" t="s">
        <v>1330</v>
      </c>
      <c r="F36" s="169" t="s">
        <v>1215</v>
      </c>
      <c r="G36" s="169"/>
      <c r="H36" s="169" t="s">
        <v>102</v>
      </c>
      <c r="I36" s="169"/>
      <c r="J36" s="169"/>
      <c r="K36" s="169"/>
      <c r="L36" s="169"/>
      <c r="M36" s="169"/>
      <c r="N36" s="169"/>
      <c r="O36" s="169"/>
      <c r="P36" s="169"/>
      <c r="Q36" s="169" t="s">
        <v>102</v>
      </c>
      <c r="R36" s="169"/>
      <c r="S36" s="169"/>
      <c r="T36" s="169"/>
      <c r="U36" s="169" t="s">
        <v>102</v>
      </c>
      <c r="V36" s="169"/>
      <c r="W36" s="169"/>
      <c r="X36" s="169"/>
      <c r="Y36" s="169"/>
      <c r="Z36" s="170" t="s">
        <v>1331</v>
      </c>
      <c r="AA36" s="172" t="s">
        <v>1332</v>
      </c>
      <c r="AB36" s="173"/>
      <c r="AC36" s="172"/>
      <c r="AD36" s="171" t="s">
        <v>1333</v>
      </c>
    </row>
    <row r="37" spans="2:30" ht="62.4" x14ac:dyDescent="0.3">
      <c r="B37" s="169">
        <v>30</v>
      </c>
      <c r="C37" s="169" t="s">
        <v>1334</v>
      </c>
      <c r="D37" s="170" t="s">
        <v>51</v>
      </c>
      <c r="E37" s="170" t="s">
        <v>1335</v>
      </c>
      <c r="F37" s="169" t="s">
        <v>1215</v>
      </c>
      <c r="G37" s="169" t="s">
        <v>102</v>
      </c>
      <c r="H37" s="169" t="s">
        <v>102</v>
      </c>
      <c r="I37" s="169"/>
      <c r="J37" s="169" t="s">
        <v>102</v>
      </c>
      <c r="K37" s="169"/>
      <c r="L37" s="169"/>
      <c r="M37" s="169" t="s">
        <v>102</v>
      </c>
      <c r="N37" s="169"/>
      <c r="O37" s="169"/>
      <c r="P37" s="169"/>
      <c r="Q37" s="169"/>
      <c r="R37" s="169"/>
      <c r="S37" s="169"/>
      <c r="T37" s="169"/>
      <c r="U37" s="169" t="s">
        <v>102</v>
      </c>
      <c r="V37" s="169"/>
      <c r="W37" s="169"/>
      <c r="X37" s="169"/>
      <c r="Y37" s="169"/>
      <c r="Z37" s="170" t="s">
        <v>51</v>
      </c>
      <c r="AA37" s="172" t="s">
        <v>1336</v>
      </c>
      <c r="AB37" s="173"/>
      <c r="AC37" s="172"/>
      <c r="AD37" s="171" t="s">
        <v>1337</v>
      </c>
    </row>
    <row r="38" spans="2:30" ht="62.4" x14ac:dyDescent="0.3">
      <c r="B38" s="169">
        <v>31</v>
      </c>
      <c r="C38" s="169" t="s">
        <v>1338</v>
      </c>
      <c r="D38" s="170" t="s">
        <v>51</v>
      </c>
      <c r="E38" s="170" t="s">
        <v>1339</v>
      </c>
      <c r="F38" s="169" t="s">
        <v>1215</v>
      </c>
      <c r="G38" s="169" t="s">
        <v>102</v>
      </c>
      <c r="H38" s="169"/>
      <c r="I38" s="169"/>
      <c r="J38" s="169"/>
      <c r="K38" s="169"/>
      <c r="L38" s="169"/>
      <c r="M38" s="169"/>
      <c r="N38" s="169" t="s">
        <v>102</v>
      </c>
      <c r="O38" s="169"/>
      <c r="P38" s="169"/>
      <c r="Q38" s="169"/>
      <c r="R38" s="169"/>
      <c r="S38" s="169"/>
      <c r="T38" s="169"/>
      <c r="U38" s="169" t="s">
        <v>102</v>
      </c>
      <c r="V38" s="169"/>
      <c r="W38" s="169"/>
      <c r="X38" s="169"/>
      <c r="Y38" s="169"/>
      <c r="Z38" s="170" t="s">
        <v>51</v>
      </c>
      <c r="AA38" s="170" t="s">
        <v>1340</v>
      </c>
      <c r="AB38" s="170"/>
      <c r="AC38" s="170"/>
      <c r="AD38" s="171" t="s">
        <v>1341</v>
      </c>
    </row>
    <row r="39" spans="2:30" ht="62.4" x14ac:dyDescent="0.3">
      <c r="B39" s="169">
        <v>32</v>
      </c>
      <c r="C39" s="169" t="s">
        <v>1342</v>
      </c>
      <c r="D39" s="170" t="s">
        <v>51</v>
      </c>
      <c r="E39" s="170" t="s">
        <v>1343</v>
      </c>
      <c r="F39" s="169" t="s">
        <v>1215</v>
      </c>
      <c r="G39" s="169" t="s">
        <v>102</v>
      </c>
      <c r="H39" s="169"/>
      <c r="I39" s="169"/>
      <c r="J39" s="169" t="s">
        <v>102</v>
      </c>
      <c r="K39" s="169"/>
      <c r="L39" s="169"/>
      <c r="M39" s="169"/>
      <c r="N39" s="169" t="s">
        <v>102</v>
      </c>
      <c r="O39" s="169"/>
      <c r="P39" s="169"/>
      <c r="Q39" s="169"/>
      <c r="R39" s="169"/>
      <c r="S39" s="169"/>
      <c r="T39" s="169"/>
      <c r="U39" s="169" t="s">
        <v>102</v>
      </c>
      <c r="V39" s="169"/>
      <c r="W39" s="169"/>
      <c r="X39" s="169"/>
      <c r="Y39" s="169"/>
      <c r="Z39" s="170" t="s">
        <v>51</v>
      </c>
      <c r="AA39" s="170" t="s">
        <v>1344</v>
      </c>
      <c r="AB39" s="170"/>
      <c r="AC39" s="170"/>
      <c r="AD39" s="171" t="s">
        <v>1345</v>
      </c>
    </row>
    <row r="40" spans="2:30" ht="62.4" x14ac:dyDescent="0.3">
      <c r="B40" s="169">
        <v>33</v>
      </c>
      <c r="C40" s="169" t="s">
        <v>1346</v>
      </c>
      <c r="D40" s="170" t="s">
        <v>51</v>
      </c>
      <c r="E40" s="170" t="s">
        <v>1347</v>
      </c>
      <c r="F40" s="169" t="s">
        <v>1236</v>
      </c>
      <c r="G40" s="169"/>
      <c r="H40" s="169"/>
      <c r="I40" s="169"/>
      <c r="J40" s="169" t="s">
        <v>102</v>
      </c>
      <c r="K40" s="169"/>
      <c r="L40" s="169" t="s">
        <v>102</v>
      </c>
      <c r="M40" s="169"/>
      <c r="N40" s="169"/>
      <c r="O40" s="169"/>
      <c r="P40" s="169"/>
      <c r="Q40" s="169"/>
      <c r="R40" s="169"/>
      <c r="S40" s="169"/>
      <c r="T40" s="169"/>
      <c r="U40" s="169" t="s">
        <v>102</v>
      </c>
      <c r="V40" s="169"/>
      <c r="W40" s="169"/>
      <c r="X40" s="169"/>
      <c r="Y40" s="169"/>
      <c r="Z40" s="170" t="s">
        <v>51</v>
      </c>
      <c r="AA40" s="172" t="s">
        <v>1348</v>
      </c>
      <c r="AB40" s="173"/>
      <c r="AC40" s="172"/>
      <c r="AD40" s="171" t="s">
        <v>1349</v>
      </c>
    </row>
    <row r="41" spans="2:30" ht="31.2" x14ac:dyDescent="0.3">
      <c r="B41" s="169">
        <v>34</v>
      </c>
      <c r="C41" s="169" t="s">
        <v>1350</v>
      </c>
      <c r="D41" s="170" t="s">
        <v>45</v>
      </c>
      <c r="E41" s="170" t="s">
        <v>1351</v>
      </c>
      <c r="F41" s="169" t="s">
        <v>1215</v>
      </c>
      <c r="G41" s="169"/>
      <c r="H41" s="169"/>
      <c r="I41" s="169"/>
      <c r="J41" s="169" t="s">
        <v>102</v>
      </c>
      <c r="K41" s="169"/>
      <c r="L41" s="169"/>
      <c r="M41" s="169"/>
      <c r="N41" s="169" t="s">
        <v>102</v>
      </c>
      <c r="O41" s="169"/>
      <c r="P41" s="169"/>
      <c r="Q41" s="169"/>
      <c r="R41" s="169"/>
      <c r="S41" s="169"/>
      <c r="T41" s="169"/>
      <c r="U41" s="169" t="s">
        <v>102</v>
      </c>
      <c r="V41" s="169"/>
      <c r="W41" s="169"/>
      <c r="X41" s="169"/>
      <c r="Y41" s="169"/>
      <c r="Z41" s="170" t="s">
        <v>45</v>
      </c>
      <c r="AA41" s="172" t="s">
        <v>1352</v>
      </c>
      <c r="AB41" s="173"/>
      <c r="AC41" s="172"/>
      <c r="AD41" s="171" t="s">
        <v>1353</v>
      </c>
    </row>
    <row r="42" spans="2:30" ht="78" x14ac:dyDescent="0.3">
      <c r="B42" s="169">
        <v>35</v>
      </c>
      <c r="C42" s="169" t="s">
        <v>433</v>
      </c>
      <c r="D42" s="170" t="s">
        <v>1688</v>
      </c>
      <c r="E42" s="170" t="s">
        <v>1689</v>
      </c>
      <c r="F42" s="169" t="s">
        <v>1215</v>
      </c>
      <c r="G42" s="169" t="s">
        <v>102</v>
      </c>
      <c r="H42" s="169"/>
      <c r="I42" s="169"/>
      <c r="J42" s="169" t="s">
        <v>102</v>
      </c>
      <c r="K42" s="169"/>
      <c r="L42" s="169"/>
      <c r="M42" s="169"/>
      <c r="N42" s="169" t="s">
        <v>102</v>
      </c>
      <c r="O42" s="169"/>
      <c r="P42" s="169"/>
      <c r="Q42" s="169"/>
      <c r="R42" s="169"/>
      <c r="S42" s="169" t="s">
        <v>102</v>
      </c>
      <c r="T42" s="169" t="s">
        <v>102</v>
      </c>
      <c r="U42" s="169" t="s">
        <v>102</v>
      </c>
      <c r="V42" s="169"/>
      <c r="W42" s="169" t="s">
        <v>102</v>
      </c>
      <c r="X42" s="169" t="s">
        <v>102</v>
      </c>
      <c r="Y42" s="169" t="s">
        <v>102</v>
      </c>
      <c r="Z42" s="170" t="s">
        <v>1690</v>
      </c>
      <c r="AA42" s="170" t="s">
        <v>1691</v>
      </c>
      <c r="AB42" s="170" t="s">
        <v>1692</v>
      </c>
      <c r="AC42" s="170" t="s">
        <v>1693</v>
      </c>
      <c r="AD42" s="176" t="s">
        <v>1694</v>
      </c>
    </row>
    <row r="43" spans="2:30" ht="46.8" x14ac:dyDescent="0.3">
      <c r="B43" s="169">
        <v>36</v>
      </c>
      <c r="C43" s="169" t="s">
        <v>1354</v>
      </c>
      <c r="D43" s="170" t="s">
        <v>51</v>
      </c>
      <c r="E43" s="170" t="s">
        <v>1355</v>
      </c>
      <c r="F43" s="169" t="s">
        <v>1236</v>
      </c>
      <c r="G43" s="169"/>
      <c r="H43" s="169" t="s">
        <v>102</v>
      </c>
      <c r="I43" s="169"/>
      <c r="J43" s="169"/>
      <c r="K43" s="169"/>
      <c r="L43" s="169"/>
      <c r="M43" s="169"/>
      <c r="N43" s="169"/>
      <c r="O43" s="169"/>
      <c r="P43" s="169"/>
      <c r="Q43" s="169"/>
      <c r="R43" s="169"/>
      <c r="S43" s="169"/>
      <c r="T43" s="169"/>
      <c r="U43" s="169" t="s">
        <v>102</v>
      </c>
      <c r="V43" s="169"/>
      <c r="W43" s="169"/>
      <c r="X43" s="169"/>
      <c r="Y43" s="169"/>
      <c r="Z43" s="170" t="s">
        <v>51</v>
      </c>
      <c r="AA43" s="172" t="s">
        <v>1356</v>
      </c>
      <c r="AB43" s="173"/>
      <c r="AC43" s="172"/>
      <c r="AD43" s="171" t="s">
        <v>1357</v>
      </c>
    </row>
    <row r="44" spans="2:30" ht="156" x14ac:dyDescent="0.3">
      <c r="B44" s="169">
        <v>37</v>
      </c>
      <c r="C44" s="169" t="s">
        <v>1702</v>
      </c>
      <c r="D44" s="170" t="s">
        <v>1703</v>
      </c>
      <c r="E44" s="170" t="s">
        <v>1704</v>
      </c>
      <c r="F44" s="169" t="s">
        <v>1236</v>
      </c>
      <c r="G44" s="169"/>
      <c r="H44" s="169" t="s">
        <v>102</v>
      </c>
      <c r="I44" s="169" t="s">
        <v>102</v>
      </c>
      <c r="J44" s="169" t="s">
        <v>102</v>
      </c>
      <c r="K44" s="169"/>
      <c r="L44" s="169" t="s">
        <v>102</v>
      </c>
      <c r="M44" s="169"/>
      <c r="N44" s="169" t="s">
        <v>102</v>
      </c>
      <c r="O44" s="169" t="s">
        <v>102</v>
      </c>
      <c r="P44" s="169"/>
      <c r="Q44" s="169" t="s">
        <v>102</v>
      </c>
      <c r="R44" s="169" t="s">
        <v>102</v>
      </c>
      <c r="S44" s="169" t="s">
        <v>102</v>
      </c>
      <c r="T44" s="169" t="s">
        <v>102</v>
      </c>
      <c r="U44" s="169" t="s">
        <v>102</v>
      </c>
      <c r="V44" s="169"/>
      <c r="W44" s="169" t="s">
        <v>102</v>
      </c>
      <c r="X44" s="169" t="s">
        <v>102</v>
      </c>
      <c r="Y44" s="169" t="s">
        <v>102</v>
      </c>
      <c r="Z44" s="170" t="s">
        <v>1705</v>
      </c>
      <c r="AA44" s="170" t="s">
        <v>1706</v>
      </c>
      <c r="AB44" s="170" t="s">
        <v>1707</v>
      </c>
      <c r="AC44" s="172" t="s">
        <v>1708</v>
      </c>
      <c r="AD44" s="176" t="s">
        <v>1709</v>
      </c>
    </row>
    <row r="45" spans="2:30" ht="109.2" x14ac:dyDescent="0.3">
      <c r="B45" s="169">
        <v>38</v>
      </c>
      <c r="C45" s="169" t="s">
        <v>115</v>
      </c>
      <c r="D45" s="170" t="s">
        <v>39</v>
      </c>
      <c r="E45" s="170" t="s">
        <v>1358</v>
      </c>
      <c r="F45" s="169" t="s">
        <v>1215</v>
      </c>
      <c r="G45" s="169" t="s">
        <v>102</v>
      </c>
      <c r="H45" s="169" t="s">
        <v>102</v>
      </c>
      <c r="I45" s="169" t="s">
        <v>102</v>
      </c>
      <c r="J45" s="169" t="s">
        <v>102</v>
      </c>
      <c r="K45" s="169"/>
      <c r="L45" s="169"/>
      <c r="M45" s="169" t="s">
        <v>102</v>
      </c>
      <c r="N45" s="169" t="s">
        <v>102</v>
      </c>
      <c r="O45" s="169" t="s">
        <v>102</v>
      </c>
      <c r="P45" s="169"/>
      <c r="Q45" s="169" t="s">
        <v>102</v>
      </c>
      <c r="R45" s="169"/>
      <c r="S45" s="169" t="s">
        <v>102</v>
      </c>
      <c r="T45" s="169"/>
      <c r="U45" s="169" t="s">
        <v>102</v>
      </c>
      <c r="V45" s="169"/>
      <c r="W45" s="169"/>
      <c r="X45" s="169" t="s">
        <v>102</v>
      </c>
      <c r="Y45" s="169"/>
      <c r="Z45" s="170" t="s">
        <v>1359</v>
      </c>
      <c r="AA45" s="172" t="s">
        <v>1360</v>
      </c>
      <c r="AB45" s="170" t="s">
        <v>1888</v>
      </c>
      <c r="AC45" s="175" t="s">
        <v>1889</v>
      </c>
      <c r="AD45" s="171" t="s">
        <v>1361</v>
      </c>
    </row>
    <row r="46" spans="2:30" ht="93.6" x14ac:dyDescent="0.3">
      <c r="B46" s="169">
        <v>39</v>
      </c>
      <c r="C46" s="169" t="s">
        <v>1783</v>
      </c>
      <c r="D46" s="170" t="s">
        <v>23</v>
      </c>
      <c r="E46" s="170" t="s">
        <v>1784</v>
      </c>
      <c r="F46" s="169" t="s">
        <v>1215</v>
      </c>
      <c r="G46" s="169" t="s">
        <v>102</v>
      </c>
      <c r="H46" s="169"/>
      <c r="I46" s="169"/>
      <c r="J46" s="169"/>
      <c r="K46" s="169"/>
      <c r="L46" s="169"/>
      <c r="M46" s="169"/>
      <c r="N46" s="169" t="s">
        <v>102</v>
      </c>
      <c r="O46" s="169" t="s">
        <v>102</v>
      </c>
      <c r="P46" s="169"/>
      <c r="Q46" s="169" t="s">
        <v>102</v>
      </c>
      <c r="R46" s="169"/>
      <c r="S46" s="169" t="s">
        <v>102</v>
      </c>
      <c r="T46" s="169"/>
      <c r="U46" s="169"/>
      <c r="V46" s="169"/>
      <c r="W46" s="169"/>
      <c r="X46" s="169" t="s">
        <v>102</v>
      </c>
      <c r="Y46" s="169"/>
      <c r="Z46" s="170" t="s">
        <v>1785</v>
      </c>
      <c r="AA46" s="175" t="s">
        <v>1786</v>
      </c>
      <c r="AB46" s="170" t="s">
        <v>1787</v>
      </c>
      <c r="AC46" s="175" t="s">
        <v>1788</v>
      </c>
      <c r="AD46" s="176" t="s">
        <v>1789</v>
      </c>
    </row>
    <row r="47" spans="2:30" ht="93.6" x14ac:dyDescent="0.3">
      <c r="B47" s="169">
        <v>40</v>
      </c>
      <c r="C47" s="169" t="s">
        <v>1362</v>
      </c>
      <c r="D47" s="170" t="s">
        <v>51</v>
      </c>
      <c r="E47" s="170" t="s">
        <v>1363</v>
      </c>
      <c r="F47" s="169" t="s">
        <v>1215</v>
      </c>
      <c r="G47" s="169" t="s">
        <v>102</v>
      </c>
      <c r="H47" s="169" t="s">
        <v>102</v>
      </c>
      <c r="I47" s="169"/>
      <c r="J47" s="169" t="s">
        <v>102</v>
      </c>
      <c r="K47" s="169" t="s">
        <v>102</v>
      </c>
      <c r="L47" s="169" t="s">
        <v>102</v>
      </c>
      <c r="M47" s="169" t="s">
        <v>102</v>
      </c>
      <c r="N47" s="169"/>
      <c r="O47" s="169"/>
      <c r="P47" s="169"/>
      <c r="Q47" s="169"/>
      <c r="R47" s="169"/>
      <c r="S47" s="169"/>
      <c r="T47" s="169"/>
      <c r="U47" s="169" t="s">
        <v>102</v>
      </c>
      <c r="V47" s="169"/>
      <c r="W47" s="169"/>
      <c r="X47" s="169"/>
      <c r="Y47" s="169"/>
      <c r="Z47" s="170" t="s">
        <v>51</v>
      </c>
      <c r="AA47" s="172" t="s">
        <v>1364</v>
      </c>
      <c r="AB47" s="173"/>
      <c r="AC47" s="172"/>
      <c r="AD47" s="171" t="s">
        <v>1365</v>
      </c>
    </row>
    <row r="48" spans="2:30" ht="31.2" x14ac:dyDescent="0.3">
      <c r="B48" s="169">
        <v>41</v>
      </c>
      <c r="C48" s="169" t="s">
        <v>1366</v>
      </c>
      <c r="D48" s="170" t="s">
        <v>51</v>
      </c>
      <c r="E48" s="170" t="s">
        <v>1367</v>
      </c>
      <c r="F48" s="169" t="s">
        <v>1236</v>
      </c>
      <c r="G48" s="169"/>
      <c r="H48" s="169"/>
      <c r="I48" s="169" t="s">
        <v>102</v>
      </c>
      <c r="J48" s="169" t="s">
        <v>102</v>
      </c>
      <c r="K48" s="169"/>
      <c r="L48" s="169"/>
      <c r="M48" s="169" t="s">
        <v>102</v>
      </c>
      <c r="N48" s="169" t="s">
        <v>102</v>
      </c>
      <c r="O48" s="169"/>
      <c r="P48" s="169"/>
      <c r="Q48" s="169"/>
      <c r="R48" s="169"/>
      <c r="S48" s="169"/>
      <c r="T48" s="169"/>
      <c r="U48" s="169" t="s">
        <v>102</v>
      </c>
      <c r="V48" s="169"/>
      <c r="W48" s="169"/>
      <c r="X48" s="169"/>
      <c r="Y48" s="169"/>
      <c r="Z48" s="170" t="s">
        <v>40</v>
      </c>
      <c r="AA48" s="172" t="s">
        <v>1368</v>
      </c>
      <c r="AB48" s="173"/>
      <c r="AC48" s="172"/>
      <c r="AD48" s="171" t="s">
        <v>1369</v>
      </c>
    </row>
    <row r="49" spans="2:30" ht="62.4" x14ac:dyDescent="0.3">
      <c r="B49" s="169">
        <v>42</v>
      </c>
      <c r="C49" s="169" t="s">
        <v>168</v>
      </c>
      <c r="D49" s="170" t="s">
        <v>57</v>
      </c>
      <c r="E49" s="170" t="s">
        <v>1865</v>
      </c>
      <c r="F49" s="169" t="s">
        <v>1215</v>
      </c>
      <c r="G49" s="169" t="s">
        <v>102</v>
      </c>
      <c r="H49" s="169"/>
      <c r="I49" s="169"/>
      <c r="J49" s="169"/>
      <c r="K49" s="169"/>
      <c r="L49" s="169"/>
      <c r="M49" s="169"/>
      <c r="N49" s="169" t="s">
        <v>102</v>
      </c>
      <c r="O49" s="169"/>
      <c r="P49" s="169"/>
      <c r="Q49" s="169"/>
      <c r="R49" s="169"/>
      <c r="S49" s="169"/>
      <c r="T49" s="169"/>
      <c r="U49" s="169"/>
      <c r="V49" s="169"/>
      <c r="W49" s="169"/>
      <c r="X49" s="169" t="s">
        <v>102</v>
      </c>
      <c r="Y49" s="169"/>
      <c r="Z49" s="170" t="s">
        <v>1866</v>
      </c>
      <c r="AA49" s="170" t="s">
        <v>1370</v>
      </c>
      <c r="AB49" s="170" t="s">
        <v>1867</v>
      </c>
      <c r="AC49" s="170" t="s">
        <v>1868</v>
      </c>
      <c r="AD49" s="171" t="s">
        <v>1371</v>
      </c>
    </row>
    <row r="50" spans="2:30" ht="46.8" x14ac:dyDescent="0.3">
      <c r="B50" s="169">
        <v>43</v>
      </c>
      <c r="C50" s="169" t="s">
        <v>110</v>
      </c>
      <c r="D50" s="170" t="s">
        <v>1313</v>
      </c>
      <c r="E50" s="170" t="s">
        <v>1372</v>
      </c>
      <c r="F50" s="169" t="s">
        <v>1215</v>
      </c>
      <c r="G50" s="169"/>
      <c r="H50" s="169" t="s">
        <v>102</v>
      </c>
      <c r="I50" s="169" t="s">
        <v>102</v>
      </c>
      <c r="J50" s="169" t="s">
        <v>102</v>
      </c>
      <c r="K50" s="169"/>
      <c r="L50" s="169"/>
      <c r="M50" s="169"/>
      <c r="N50" s="169"/>
      <c r="O50" s="169"/>
      <c r="P50" s="169"/>
      <c r="Q50" s="169" t="s">
        <v>102</v>
      </c>
      <c r="R50" s="169"/>
      <c r="S50" s="169"/>
      <c r="T50" s="169"/>
      <c r="U50" s="169"/>
      <c r="V50" s="169"/>
      <c r="W50" s="169"/>
      <c r="X50" s="169"/>
      <c r="Y50" s="169"/>
      <c r="Z50" s="170" t="s">
        <v>25</v>
      </c>
      <c r="AA50" s="178" t="s">
        <v>1373</v>
      </c>
      <c r="AB50" s="180" t="s">
        <v>1374</v>
      </c>
      <c r="AC50" s="178" t="s">
        <v>1375</v>
      </c>
      <c r="AD50" s="171" t="s">
        <v>1376</v>
      </c>
    </row>
    <row r="51" spans="2:30" ht="46.8" x14ac:dyDescent="0.3">
      <c r="B51" s="169">
        <v>44</v>
      </c>
      <c r="C51" s="169" t="s">
        <v>1377</v>
      </c>
      <c r="D51" s="170" t="s">
        <v>51</v>
      </c>
      <c r="E51" s="170" t="s">
        <v>1378</v>
      </c>
      <c r="F51" s="169" t="s">
        <v>1236</v>
      </c>
      <c r="G51" s="169"/>
      <c r="H51" s="169" t="s">
        <v>102</v>
      </c>
      <c r="I51" s="169"/>
      <c r="J51" s="169"/>
      <c r="K51" s="169"/>
      <c r="L51" s="169"/>
      <c r="M51" s="169" t="s">
        <v>102</v>
      </c>
      <c r="N51" s="169"/>
      <c r="O51" s="169"/>
      <c r="P51" s="169"/>
      <c r="Q51" s="169"/>
      <c r="R51" s="169"/>
      <c r="S51" s="169"/>
      <c r="T51" s="169"/>
      <c r="U51" s="169" t="s">
        <v>102</v>
      </c>
      <c r="V51" s="169"/>
      <c r="W51" s="169"/>
      <c r="X51" s="169"/>
      <c r="Y51" s="169"/>
      <c r="Z51" s="170" t="s">
        <v>51</v>
      </c>
      <c r="AA51" s="172" t="s">
        <v>1379</v>
      </c>
      <c r="AB51" s="173"/>
      <c r="AC51" s="172"/>
      <c r="AD51" s="171" t="s">
        <v>1380</v>
      </c>
    </row>
    <row r="52" spans="2:30" ht="78" x14ac:dyDescent="0.3">
      <c r="B52" s="169">
        <v>45</v>
      </c>
      <c r="C52" s="169" t="s">
        <v>1381</v>
      </c>
      <c r="D52" s="170" t="s">
        <v>51</v>
      </c>
      <c r="E52" s="170" t="s">
        <v>1382</v>
      </c>
      <c r="F52" s="169" t="s">
        <v>1215</v>
      </c>
      <c r="G52" s="169" t="s">
        <v>102</v>
      </c>
      <c r="H52" s="169" t="s">
        <v>102</v>
      </c>
      <c r="I52" s="169"/>
      <c r="J52" s="169"/>
      <c r="K52" s="169"/>
      <c r="L52" s="169"/>
      <c r="M52" s="169"/>
      <c r="N52" s="169"/>
      <c r="O52" s="169"/>
      <c r="P52" s="169"/>
      <c r="Q52" s="169"/>
      <c r="R52" s="169"/>
      <c r="S52" s="169"/>
      <c r="T52" s="169"/>
      <c r="U52" s="169" t="s">
        <v>102</v>
      </c>
      <c r="V52" s="169"/>
      <c r="W52" s="169"/>
      <c r="X52" s="169"/>
      <c r="Y52" s="169"/>
      <c r="Z52" s="170" t="s">
        <v>51</v>
      </c>
      <c r="AA52" s="170" t="s">
        <v>1383</v>
      </c>
      <c r="AB52" s="170"/>
      <c r="AC52" s="170"/>
      <c r="AD52" s="171" t="s">
        <v>1384</v>
      </c>
    </row>
    <row r="53" spans="2:30" ht="62.4" x14ac:dyDescent="0.3">
      <c r="B53" s="169">
        <v>46</v>
      </c>
      <c r="C53" s="169" t="s">
        <v>277</v>
      </c>
      <c r="D53" s="170" t="s">
        <v>7</v>
      </c>
      <c r="E53" s="170" t="s">
        <v>1385</v>
      </c>
      <c r="F53" s="169"/>
      <c r="G53" s="169" t="s">
        <v>102</v>
      </c>
      <c r="H53" s="169" t="s">
        <v>102</v>
      </c>
      <c r="I53" s="169" t="s">
        <v>102</v>
      </c>
      <c r="J53" s="169"/>
      <c r="K53" s="169"/>
      <c r="L53" s="169"/>
      <c r="M53" s="169"/>
      <c r="N53" s="169"/>
      <c r="O53" s="169"/>
      <c r="P53" s="169"/>
      <c r="Q53" s="169" t="s">
        <v>102</v>
      </c>
      <c r="R53" s="169"/>
      <c r="S53" s="169"/>
      <c r="T53" s="169"/>
      <c r="U53" s="169"/>
      <c r="V53" s="169"/>
      <c r="W53" s="169"/>
      <c r="X53" s="169"/>
      <c r="Y53" s="169"/>
      <c r="Z53" s="170" t="s">
        <v>12</v>
      </c>
      <c r="AA53" s="172" t="s">
        <v>1386</v>
      </c>
      <c r="AB53" s="174" t="s">
        <v>1387</v>
      </c>
      <c r="AC53" s="172" t="s">
        <v>1388</v>
      </c>
      <c r="AD53" s="176" t="s">
        <v>1389</v>
      </c>
    </row>
    <row r="54" spans="2:30" ht="62.4" x14ac:dyDescent="0.3">
      <c r="B54" s="169">
        <v>47</v>
      </c>
      <c r="C54" s="169" t="s">
        <v>1768</v>
      </c>
      <c r="D54" s="170" t="s">
        <v>1769</v>
      </c>
      <c r="E54" s="170" t="s">
        <v>1770</v>
      </c>
      <c r="F54" s="169" t="s">
        <v>1215</v>
      </c>
      <c r="G54" s="169" t="s">
        <v>102</v>
      </c>
      <c r="H54" s="169" t="s">
        <v>102</v>
      </c>
      <c r="I54" s="169" t="s">
        <v>102</v>
      </c>
      <c r="J54" s="169" t="s">
        <v>102</v>
      </c>
      <c r="K54" s="169"/>
      <c r="L54" s="169"/>
      <c r="M54" s="169"/>
      <c r="N54" s="169"/>
      <c r="O54" s="169" t="s">
        <v>102</v>
      </c>
      <c r="P54" s="169"/>
      <c r="Q54" s="169"/>
      <c r="R54" s="169"/>
      <c r="S54" s="169"/>
      <c r="T54" s="169"/>
      <c r="U54" s="169"/>
      <c r="V54" s="169"/>
      <c r="W54" s="169"/>
      <c r="X54" s="169" t="s">
        <v>102</v>
      </c>
      <c r="Y54" s="169"/>
      <c r="Z54" s="170" t="s">
        <v>56</v>
      </c>
      <c r="AA54" s="175" t="s">
        <v>1771</v>
      </c>
      <c r="AB54" s="170" t="s">
        <v>1772</v>
      </c>
      <c r="AC54" s="175" t="s">
        <v>1773</v>
      </c>
      <c r="AD54" s="176" t="s">
        <v>1774</v>
      </c>
    </row>
    <row r="55" spans="2:30" ht="46.8" x14ac:dyDescent="0.3">
      <c r="B55" s="169">
        <v>48</v>
      </c>
      <c r="C55" s="169" t="s">
        <v>211</v>
      </c>
      <c r="D55" s="170" t="s">
        <v>57</v>
      </c>
      <c r="E55" s="170" t="s">
        <v>1390</v>
      </c>
      <c r="F55" s="169" t="s">
        <v>1215</v>
      </c>
      <c r="G55" s="169" t="s">
        <v>102</v>
      </c>
      <c r="H55" s="169" t="s">
        <v>102</v>
      </c>
      <c r="I55" s="169"/>
      <c r="J55" s="169"/>
      <c r="K55" s="169"/>
      <c r="L55" s="169" t="s">
        <v>102</v>
      </c>
      <c r="M55" s="169" t="s">
        <v>102</v>
      </c>
      <c r="N55" s="169" t="s">
        <v>102</v>
      </c>
      <c r="O55" s="169"/>
      <c r="P55" s="169"/>
      <c r="Q55" s="169" t="s">
        <v>102</v>
      </c>
      <c r="R55" s="169"/>
      <c r="S55" s="169"/>
      <c r="T55" s="169"/>
      <c r="U55" s="169" t="s">
        <v>102</v>
      </c>
      <c r="V55" s="169"/>
      <c r="W55" s="169"/>
      <c r="X55" s="169" t="s">
        <v>102</v>
      </c>
      <c r="Y55" s="169"/>
      <c r="Z55" s="170" t="s">
        <v>1391</v>
      </c>
      <c r="AA55" s="172" t="s">
        <v>1392</v>
      </c>
      <c r="AB55" s="174" t="s">
        <v>1393</v>
      </c>
      <c r="AC55" s="175" t="s">
        <v>1394</v>
      </c>
      <c r="AD55" s="171" t="s">
        <v>1395</v>
      </c>
    </row>
    <row r="56" spans="2:30" ht="93.6" x14ac:dyDescent="0.3">
      <c r="B56" s="169">
        <v>49</v>
      </c>
      <c r="C56" s="169" t="s">
        <v>1396</v>
      </c>
      <c r="D56" s="170" t="s">
        <v>51</v>
      </c>
      <c r="E56" s="170" t="s">
        <v>1397</v>
      </c>
      <c r="F56" s="169" t="s">
        <v>1236</v>
      </c>
      <c r="G56" s="169"/>
      <c r="H56" s="169"/>
      <c r="I56" s="169"/>
      <c r="J56" s="169"/>
      <c r="K56" s="169" t="s">
        <v>102</v>
      </c>
      <c r="L56" s="169" t="s">
        <v>102</v>
      </c>
      <c r="M56" s="169" t="s">
        <v>102</v>
      </c>
      <c r="N56" s="169" t="s">
        <v>102</v>
      </c>
      <c r="O56" s="169"/>
      <c r="P56" s="169"/>
      <c r="Q56" s="169"/>
      <c r="R56" s="169"/>
      <c r="S56" s="169"/>
      <c r="T56" s="169"/>
      <c r="U56" s="169" t="s">
        <v>102</v>
      </c>
      <c r="V56" s="169"/>
      <c r="W56" s="169"/>
      <c r="X56" s="169" t="s">
        <v>102</v>
      </c>
      <c r="Y56" s="169"/>
      <c r="Z56" s="170" t="s">
        <v>1398</v>
      </c>
      <c r="AA56" s="172" t="s">
        <v>1399</v>
      </c>
      <c r="AB56" s="173"/>
      <c r="AC56" s="172"/>
      <c r="AD56" s="171" t="s">
        <v>1400</v>
      </c>
    </row>
    <row r="57" spans="2:30" ht="46.8" x14ac:dyDescent="0.3">
      <c r="B57" s="169">
        <v>50</v>
      </c>
      <c r="C57" s="169" t="s">
        <v>1401</v>
      </c>
      <c r="D57" s="170" t="s">
        <v>57</v>
      </c>
      <c r="E57" s="170" t="s">
        <v>1402</v>
      </c>
      <c r="F57" s="169" t="s">
        <v>1215</v>
      </c>
      <c r="G57" s="169"/>
      <c r="H57" s="169" t="s">
        <v>102</v>
      </c>
      <c r="I57" s="169"/>
      <c r="J57" s="169" t="s">
        <v>102</v>
      </c>
      <c r="K57" s="169"/>
      <c r="L57" s="169" t="s">
        <v>102</v>
      </c>
      <c r="M57" s="169"/>
      <c r="N57" s="169" t="s">
        <v>102</v>
      </c>
      <c r="O57" s="169"/>
      <c r="P57" s="169"/>
      <c r="Q57" s="169"/>
      <c r="R57" s="169"/>
      <c r="S57" s="169"/>
      <c r="T57" s="169"/>
      <c r="U57" s="169"/>
      <c r="V57" s="169"/>
      <c r="W57" s="169"/>
      <c r="X57" s="169"/>
      <c r="Y57" s="169"/>
      <c r="Z57" s="170" t="s">
        <v>86</v>
      </c>
      <c r="AA57" s="172" t="s">
        <v>1403</v>
      </c>
      <c r="AB57" s="173"/>
      <c r="AC57" s="172"/>
      <c r="AD57" s="171" t="s">
        <v>1404</v>
      </c>
    </row>
    <row r="58" spans="2:30" ht="31.2" x14ac:dyDescent="0.3">
      <c r="B58" s="169">
        <v>51</v>
      </c>
      <c r="C58" s="169" t="s">
        <v>1405</v>
      </c>
      <c r="D58" s="170" t="s">
        <v>1406</v>
      </c>
      <c r="E58" s="170" t="s">
        <v>1407</v>
      </c>
      <c r="F58" s="169" t="s">
        <v>1215</v>
      </c>
      <c r="G58" s="169"/>
      <c r="H58" s="169"/>
      <c r="I58" s="169"/>
      <c r="J58" s="169"/>
      <c r="K58" s="169"/>
      <c r="L58" s="169"/>
      <c r="M58" s="169"/>
      <c r="N58" s="169" t="s">
        <v>102</v>
      </c>
      <c r="O58" s="169"/>
      <c r="P58" s="169"/>
      <c r="Q58" s="169"/>
      <c r="R58" s="169"/>
      <c r="S58" s="169"/>
      <c r="T58" s="169"/>
      <c r="U58" s="169" t="s">
        <v>102</v>
      </c>
      <c r="V58" s="169"/>
      <c r="W58" s="169"/>
      <c r="X58" s="169" t="s">
        <v>102</v>
      </c>
      <c r="Y58" s="169"/>
      <c r="Z58" s="170" t="s">
        <v>1398</v>
      </c>
      <c r="AA58" s="170" t="s">
        <v>1408</v>
      </c>
      <c r="AB58" s="170"/>
      <c r="AC58" s="170"/>
      <c r="AD58" s="171" t="s">
        <v>1409</v>
      </c>
    </row>
    <row r="59" spans="2:30" ht="31.2" x14ac:dyDescent="0.3">
      <c r="B59" s="169">
        <v>52</v>
      </c>
      <c r="C59" s="169" t="s">
        <v>1410</v>
      </c>
      <c r="D59" s="170" t="s">
        <v>57</v>
      </c>
      <c r="E59" s="170" t="s">
        <v>1411</v>
      </c>
      <c r="F59" s="169" t="s">
        <v>1236</v>
      </c>
      <c r="G59" s="169"/>
      <c r="H59" s="169"/>
      <c r="I59" s="169"/>
      <c r="J59" s="169" t="s">
        <v>102</v>
      </c>
      <c r="K59" s="169"/>
      <c r="L59" s="169"/>
      <c r="M59" s="169"/>
      <c r="N59" s="169" t="s">
        <v>102</v>
      </c>
      <c r="O59" s="169"/>
      <c r="P59" s="169"/>
      <c r="Q59" s="169"/>
      <c r="R59" s="169"/>
      <c r="S59" s="169"/>
      <c r="T59" s="169"/>
      <c r="U59" s="169"/>
      <c r="V59" s="169"/>
      <c r="W59" s="169"/>
      <c r="X59" s="169"/>
      <c r="Y59" s="169"/>
      <c r="Z59" s="170" t="s">
        <v>86</v>
      </c>
      <c r="AA59" s="172" t="s">
        <v>1412</v>
      </c>
      <c r="AB59" s="173"/>
      <c r="AC59" s="172"/>
      <c r="AD59" s="171" t="s">
        <v>1413</v>
      </c>
    </row>
    <row r="60" spans="2:30" ht="93.6" x14ac:dyDescent="0.3">
      <c r="B60" s="169">
        <v>53</v>
      </c>
      <c r="C60" s="169" t="s">
        <v>523</v>
      </c>
      <c r="D60" s="170" t="s">
        <v>39</v>
      </c>
      <c r="E60" s="170" t="s">
        <v>1657</v>
      </c>
      <c r="F60" s="169" t="s">
        <v>1236</v>
      </c>
      <c r="G60" s="169"/>
      <c r="H60" s="169"/>
      <c r="I60" s="169"/>
      <c r="J60" s="169" t="s">
        <v>102</v>
      </c>
      <c r="K60" s="169"/>
      <c r="L60" s="169" t="s">
        <v>102</v>
      </c>
      <c r="M60" s="169"/>
      <c r="N60" s="169" t="s">
        <v>102</v>
      </c>
      <c r="O60" s="169"/>
      <c r="P60" s="169"/>
      <c r="Q60" s="169" t="s">
        <v>102</v>
      </c>
      <c r="R60" s="169"/>
      <c r="S60" s="169"/>
      <c r="T60" s="169"/>
      <c r="U60" s="169" t="s">
        <v>102</v>
      </c>
      <c r="V60" s="169"/>
      <c r="W60" s="169"/>
      <c r="X60" s="169" t="s">
        <v>102</v>
      </c>
      <c r="Y60" s="169"/>
      <c r="Z60" s="170" t="s">
        <v>1658</v>
      </c>
      <c r="AA60" s="172" t="s">
        <v>1659</v>
      </c>
      <c r="AB60" s="170" t="s">
        <v>1660</v>
      </c>
      <c r="AC60" s="170" t="s">
        <v>1661</v>
      </c>
      <c r="AD60" s="176" t="s">
        <v>1662</v>
      </c>
    </row>
    <row r="61" spans="2:30" ht="62.4" x14ac:dyDescent="0.3">
      <c r="B61" s="169">
        <v>54</v>
      </c>
      <c r="C61" s="169" t="s">
        <v>155</v>
      </c>
      <c r="D61" s="170" t="s">
        <v>16</v>
      </c>
      <c r="E61" s="170" t="s">
        <v>1414</v>
      </c>
      <c r="F61" s="169" t="s">
        <v>1236</v>
      </c>
      <c r="G61" s="169" t="s">
        <v>102</v>
      </c>
      <c r="H61" s="169" t="s">
        <v>102</v>
      </c>
      <c r="I61" s="169"/>
      <c r="J61" s="169"/>
      <c r="K61" s="169"/>
      <c r="L61" s="169"/>
      <c r="M61" s="169"/>
      <c r="N61" s="169"/>
      <c r="O61" s="169" t="s">
        <v>102</v>
      </c>
      <c r="P61" s="169"/>
      <c r="Q61" s="169" t="s">
        <v>102</v>
      </c>
      <c r="R61" s="169"/>
      <c r="S61" s="169"/>
      <c r="T61" s="169"/>
      <c r="U61" s="169" t="s">
        <v>102</v>
      </c>
      <c r="V61" s="169"/>
      <c r="W61" s="169"/>
      <c r="X61" s="169" t="s">
        <v>102</v>
      </c>
      <c r="Y61" s="169"/>
      <c r="Z61" s="170" t="s">
        <v>1415</v>
      </c>
      <c r="AA61" s="170" t="s">
        <v>1416</v>
      </c>
      <c r="AB61" s="170" t="s">
        <v>1417</v>
      </c>
      <c r="AC61" s="172" t="s">
        <v>1418</v>
      </c>
      <c r="AD61" s="171" t="s">
        <v>1419</v>
      </c>
    </row>
    <row r="62" spans="2:30" ht="46.8" x14ac:dyDescent="0.3">
      <c r="B62" s="169">
        <v>55</v>
      </c>
      <c r="C62" s="169" t="s">
        <v>1420</v>
      </c>
      <c r="D62" s="170" t="s">
        <v>51</v>
      </c>
      <c r="E62" s="170" t="s">
        <v>1421</v>
      </c>
      <c r="F62" s="169" t="s">
        <v>1215</v>
      </c>
      <c r="G62" s="169"/>
      <c r="H62" s="169"/>
      <c r="I62" s="169"/>
      <c r="J62" s="169"/>
      <c r="K62" s="169"/>
      <c r="L62" s="169"/>
      <c r="M62" s="169"/>
      <c r="N62" s="169"/>
      <c r="O62" s="169"/>
      <c r="P62" s="169"/>
      <c r="Q62" s="169"/>
      <c r="R62" s="169"/>
      <c r="S62" s="169"/>
      <c r="T62" s="169"/>
      <c r="U62" s="169"/>
      <c r="V62" s="169"/>
      <c r="W62" s="169"/>
      <c r="X62" s="169"/>
      <c r="Y62" s="169"/>
      <c r="Z62" s="170" t="s">
        <v>86</v>
      </c>
      <c r="AA62" s="170" t="s">
        <v>1422</v>
      </c>
      <c r="AB62" s="170"/>
      <c r="AC62" s="170"/>
      <c r="AD62" s="171" t="s">
        <v>1423</v>
      </c>
    </row>
    <row r="63" spans="2:30" ht="93.6" x14ac:dyDescent="0.3">
      <c r="B63" s="169">
        <v>56</v>
      </c>
      <c r="C63" s="169" t="s">
        <v>942</v>
      </c>
      <c r="D63" s="170" t="s">
        <v>1822</v>
      </c>
      <c r="E63" s="170" t="s">
        <v>1823</v>
      </c>
      <c r="F63" s="169" t="s">
        <v>1236</v>
      </c>
      <c r="G63" s="169" t="s">
        <v>102</v>
      </c>
      <c r="H63" s="169" t="s">
        <v>102</v>
      </c>
      <c r="I63" s="169"/>
      <c r="J63" s="169" t="s">
        <v>102</v>
      </c>
      <c r="K63" s="169"/>
      <c r="L63" s="169"/>
      <c r="M63" s="169"/>
      <c r="N63" s="169" t="s">
        <v>102</v>
      </c>
      <c r="O63" s="169"/>
      <c r="P63" s="169"/>
      <c r="Q63" s="169"/>
      <c r="R63" s="169"/>
      <c r="S63" s="169"/>
      <c r="T63" s="169"/>
      <c r="U63" s="169"/>
      <c r="V63" s="169"/>
      <c r="W63" s="169"/>
      <c r="X63" s="169" t="s">
        <v>102</v>
      </c>
      <c r="Y63" s="169"/>
      <c r="Z63" s="170" t="s">
        <v>57</v>
      </c>
      <c r="AA63" s="175" t="s">
        <v>1824</v>
      </c>
      <c r="AB63" s="170" t="s">
        <v>1825</v>
      </c>
      <c r="AC63" s="175" t="s">
        <v>1826</v>
      </c>
      <c r="AD63" s="176" t="s">
        <v>1827</v>
      </c>
    </row>
    <row r="64" spans="2:30" ht="78" x14ac:dyDescent="0.3">
      <c r="B64" s="169">
        <v>57</v>
      </c>
      <c r="C64" s="169" t="s">
        <v>1775</v>
      </c>
      <c r="D64" s="170" t="s">
        <v>1776</v>
      </c>
      <c r="E64" s="170" t="s">
        <v>1777</v>
      </c>
      <c r="F64" s="169" t="s">
        <v>1236</v>
      </c>
      <c r="G64" s="169"/>
      <c r="H64" s="169" t="s">
        <v>102</v>
      </c>
      <c r="I64" s="169"/>
      <c r="J64" s="169"/>
      <c r="K64" s="169"/>
      <c r="L64" s="169" t="s">
        <v>102</v>
      </c>
      <c r="M64" s="169"/>
      <c r="N64" s="169" t="s">
        <v>102</v>
      </c>
      <c r="O64" s="169" t="s">
        <v>102</v>
      </c>
      <c r="P64" s="169"/>
      <c r="Q64" s="169"/>
      <c r="R64" s="169"/>
      <c r="S64" s="169"/>
      <c r="T64" s="169"/>
      <c r="U64" s="169" t="s">
        <v>102</v>
      </c>
      <c r="V64" s="169"/>
      <c r="W64" s="169" t="s">
        <v>102</v>
      </c>
      <c r="X64" s="169"/>
      <c r="Y64" s="169"/>
      <c r="Z64" s="170" t="s">
        <v>1778</v>
      </c>
      <c r="AA64" s="175" t="s">
        <v>1779</v>
      </c>
      <c r="AB64" s="170" t="s">
        <v>1780</v>
      </c>
      <c r="AC64" s="175" t="s">
        <v>1781</v>
      </c>
      <c r="AD64" s="176" t="s">
        <v>1782</v>
      </c>
    </row>
    <row r="65" spans="2:30" ht="46.8" x14ac:dyDescent="0.3">
      <c r="B65" s="169">
        <v>58</v>
      </c>
      <c r="C65" s="169" t="s">
        <v>144</v>
      </c>
      <c r="D65" s="170" t="s">
        <v>7</v>
      </c>
      <c r="E65" s="170" t="s">
        <v>1424</v>
      </c>
      <c r="F65" s="169" t="s">
        <v>1236</v>
      </c>
      <c r="G65" s="169"/>
      <c r="H65" s="169" t="s">
        <v>102</v>
      </c>
      <c r="I65" s="169"/>
      <c r="J65" s="169"/>
      <c r="K65" s="169"/>
      <c r="L65" s="169"/>
      <c r="M65" s="169"/>
      <c r="N65" s="169"/>
      <c r="O65" s="169"/>
      <c r="P65" s="169"/>
      <c r="Q65" s="169"/>
      <c r="R65" s="169"/>
      <c r="S65" s="169" t="s">
        <v>102</v>
      </c>
      <c r="T65" s="169" t="s">
        <v>102</v>
      </c>
      <c r="U65" s="169"/>
      <c r="V65" s="169"/>
      <c r="W65" s="169"/>
      <c r="X65" s="169"/>
      <c r="Y65" s="169"/>
      <c r="Z65" s="170" t="s">
        <v>1425</v>
      </c>
      <c r="AA65" s="172" t="s">
        <v>1426</v>
      </c>
      <c r="AB65" s="174" t="s">
        <v>1427</v>
      </c>
      <c r="AC65" s="172" t="s">
        <v>1428</v>
      </c>
      <c r="AD65" s="171" t="s">
        <v>1429</v>
      </c>
    </row>
    <row r="66" spans="2:30" ht="62.4" x14ac:dyDescent="0.3">
      <c r="B66" s="169">
        <v>59</v>
      </c>
      <c r="C66" s="169" t="s">
        <v>108</v>
      </c>
      <c r="D66" s="170" t="s">
        <v>23</v>
      </c>
      <c r="E66" s="170" t="s">
        <v>1430</v>
      </c>
      <c r="F66" s="169" t="s">
        <v>1215</v>
      </c>
      <c r="G66" s="169"/>
      <c r="H66" s="169" t="s">
        <v>102</v>
      </c>
      <c r="I66" s="169" t="s">
        <v>102</v>
      </c>
      <c r="J66" s="169"/>
      <c r="K66" s="169"/>
      <c r="L66" s="169" t="s">
        <v>102</v>
      </c>
      <c r="M66" s="169"/>
      <c r="N66" s="169"/>
      <c r="O66" s="169"/>
      <c r="P66" s="169"/>
      <c r="Q66" s="169"/>
      <c r="R66" s="169"/>
      <c r="S66" s="169" t="s">
        <v>102</v>
      </c>
      <c r="T66" s="169"/>
      <c r="U66" s="169"/>
      <c r="V66" s="169"/>
      <c r="W66" s="169"/>
      <c r="X66" s="169"/>
      <c r="Y66" s="169"/>
      <c r="Z66" s="170" t="s">
        <v>1431</v>
      </c>
      <c r="AA66" s="172" t="s">
        <v>1432</v>
      </c>
      <c r="AB66" s="174" t="s">
        <v>1433</v>
      </c>
      <c r="AC66" s="172" t="s">
        <v>1434</v>
      </c>
      <c r="AD66" s="171" t="s">
        <v>1435</v>
      </c>
    </row>
    <row r="67" spans="2:30" ht="31.2" x14ac:dyDescent="0.3">
      <c r="B67" s="169">
        <v>60</v>
      </c>
      <c r="C67" s="169" t="s">
        <v>1436</v>
      </c>
      <c r="D67" s="170" t="s">
        <v>40</v>
      </c>
      <c r="E67" s="170" t="s">
        <v>1437</v>
      </c>
      <c r="F67" s="169" t="s">
        <v>1236</v>
      </c>
      <c r="G67" s="169"/>
      <c r="H67" s="169" t="s">
        <v>102</v>
      </c>
      <c r="I67" s="169"/>
      <c r="J67" s="169"/>
      <c r="K67" s="169"/>
      <c r="L67" s="169"/>
      <c r="M67" s="169"/>
      <c r="N67" s="169"/>
      <c r="O67" s="169"/>
      <c r="P67" s="169"/>
      <c r="Q67" s="169"/>
      <c r="R67" s="169"/>
      <c r="S67" s="169"/>
      <c r="T67" s="169"/>
      <c r="U67" s="169" t="s">
        <v>102</v>
      </c>
      <c r="V67" s="169"/>
      <c r="W67" s="169"/>
      <c r="X67" s="169"/>
      <c r="Y67" s="169"/>
      <c r="Z67" s="170" t="s">
        <v>40</v>
      </c>
      <c r="AA67" s="172" t="s">
        <v>1438</v>
      </c>
      <c r="AB67" s="173" t="s">
        <v>1439</v>
      </c>
      <c r="AC67" s="181" t="s">
        <v>1440</v>
      </c>
      <c r="AD67" s="171" t="s">
        <v>1441</v>
      </c>
    </row>
    <row r="68" spans="2:30" ht="78" x14ac:dyDescent="0.3">
      <c r="B68" s="169">
        <v>61</v>
      </c>
      <c r="C68" s="169" t="s">
        <v>1798</v>
      </c>
      <c r="D68" s="170" t="s">
        <v>1799</v>
      </c>
      <c r="E68" s="170" t="s">
        <v>1800</v>
      </c>
      <c r="F68" s="169" t="s">
        <v>1236</v>
      </c>
      <c r="G68" s="169" t="s">
        <v>102</v>
      </c>
      <c r="H68" s="169" t="s">
        <v>102</v>
      </c>
      <c r="I68" s="169"/>
      <c r="J68" s="169" t="s">
        <v>102</v>
      </c>
      <c r="K68" s="169"/>
      <c r="L68" s="169"/>
      <c r="M68" s="169"/>
      <c r="N68" s="169" t="s">
        <v>102</v>
      </c>
      <c r="O68" s="169" t="s">
        <v>102</v>
      </c>
      <c r="P68" s="169"/>
      <c r="Q68" s="169" t="s">
        <v>102</v>
      </c>
      <c r="R68" s="169"/>
      <c r="S68" s="169"/>
      <c r="T68" s="169"/>
      <c r="U68" s="169" t="s">
        <v>102</v>
      </c>
      <c r="V68" s="169"/>
      <c r="W68" s="169"/>
      <c r="X68" s="169"/>
      <c r="Y68" s="169"/>
      <c r="Z68" s="170" t="s">
        <v>1801</v>
      </c>
      <c r="AA68" s="175" t="s">
        <v>1802</v>
      </c>
      <c r="AB68" s="170" t="s">
        <v>1803</v>
      </c>
      <c r="AC68" s="175" t="s">
        <v>1804</v>
      </c>
      <c r="AD68" s="176" t="s">
        <v>1805</v>
      </c>
    </row>
    <row r="69" spans="2:30" ht="46.8" x14ac:dyDescent="0.3">
      <c r="B69" s="169">
        <v>62</v>
      </c>
      <c r="C69" s="169" t="s">
        <v>1442</v>
      </c>
      <c r="D69" s="170" t="s">
        <v>57</v>
      </c>
      <c r="E69" s="170" t="s">
        <v>1443</v>
      </c>
      <c r="F69" s="169" t="s">
        <v>1236</v>
      </c>
      <c r="G69" s="169"/>
      <c r="H69" s="169"/>
      <c r="I69" s="169"/>
      <c r="J69" s="169"/>
      <c r="K69" s="169"/>
      <c r="L69" s="169"/>
      <c r="M69" s="169"/>
      <c r="N69" s="169"/>
      <c r="O69" s="169" t="s">
        <v>102</v>
      </c>
      <c r="P69" s="169"/>
      <c r="Q69" s="169"/>
      <c r="R69" s="169"/>
      <c r="S69" s="169"/>
      <c r="T69" s="169"/>
      <c r="U69" s="169"/>
      <c r="V69" s="169"/>
      <c r="W69" s="169"/>
      <c r="X69" s="169"/>
      <c r="Y69" s="169"/>
      <c r="Z69" s="170" t="s">
        <v>527</v>
      </c>
      <c r="AA69" s="172" t="s">
        <v>1444</v>
      </c>
      <c r="AB69" s="173"/>
      <c r="AC69" s="172"/>
      <c r="AD69" s="171" t="s">
        <v>1445</v>
      </c>
    </row>
    <row r="70" spans="2:30" ht="46.8" x14ac:dyDescent="0.3">
      <c r="B70" s="169">
        <v>63</v>
      </c>
      <c r="C70" s="169" t="s">
        <v>1446</v>
      </c>
      <c r="D70" s="170" t="s">
        <v>46</v>
      </c>
      <c r="E70" s="170" t="s">
        <v>1447</v>
      </c>
      <c r="F70" s="169" t="s">
        <v>1215</v>
      </c>
      <c r="G70" s="169"/>
      <c r="H70" s="169" t="s">
        <v>102</v>
      </c>
      <c r="I70" s="169"/>
      <c r="J70" s="169" t="s">
        <v>102</v>
      </c>
      <c r="K70" s="169"/>
      <c r="L70" s="169"/>
      <c r="M70" s="169"/>
      <c r="N70" s="169"/>
      <c r="O70" s="169"/>
      <c r="P70" s="169"/>
      <c r="Q70" s="169"/>
      <c r="R70" s="169"/>
      <c r="S70" s="169"/>
      <c r="T70" s="169"/>
      <c r="U70" s="169" t="s">
        <v>102</v>
      </c>
      <c r="V70" s="169"/>
      <c r="W70" s="169"/>
      <c r="X70" s="169" t="s">
        <v>102</v>
      </c>
      <c r="Y70" s="169"/>
      <c r="Z70" s="170" t="s">
        <v>1448</v>
      </c>
      <c r="AA70" s="172" t="s">
        <v>1449</v>
      </c>
      <c r="AB70" s="173"/>
      <c r="AC70" s="172"/>
      <c r="AD70" s="171" t="s">
        <v>1450</v>
      </c>
    </row>
    <row r="71" spans="2:30" ht="62.4" x14ac:dyDescent="0.3">
      <c r="B71" s="169">
        <v>64</v>
      </c>
      <c r="C71" s="169" t="s">
        <v>526</v>
      </c>
      <c r="D71" s="170" t="s">
        <v>9</v>
      </c>
      <c r="E71" s="170" t="s">
        <v>1752</v>
      </c>
      <c r="F71" s="169" t="s">
        <v>1215</v>
      </c>
      <c r="G71" s="169"/>
      <c r="H71" s="169"/>
      <c r="I71" s="169" t="s">
        <v>102</v>
      </c>
      <c r="J71" s="169"/>
      <c r="K71" s="169"/>
      <c r="L71" s="169"/>
      <c r="M71" s="169"/>
      <c r="N71" s="169"/>
      <c r="O71" s="169" t="s">
        <v>102</v>
      </c>
      <c r="P71" s="169"/>
      <c r="Q71" s="169"/>
      <c r="R71" s="169"/>
      <c r="S71" s="169"/>
      <c r="T71" s="169"/>
      <c r="U71" s="169" t="s">
        <v>102</v>
      </c>
      <c r="V71" s="169"/>
      <c r="W71" s="169"/>
      <c r="X71" s="169"/>
      <c r="Y71" s="169"/>
      <c r="Z71" s="170" t="s">
        <v>45</v>
      </c>
      <c r="AA71" s="175" t="s">
        <v>1753</v>
      </c>
      <c r="AB71" s="170" t="s">
        <v>1754</v>
      </c>
      <c r="AC71" s="175" t="s">
        <v>1755</v>
      </c>
      <c r="AD71" s="176" t="s">
        <v>1756</v>
      </c>
    </row>
    <row r="72" spans="2:30" ht="31.2" x14ac:dyDescent="0.3">
      <c r="B72" s="169">
        <v>65</v>
      </c>
      <c r="C72" s="169" t="s">
        <v>1451</v>
      </c>
      <c r="D72" s="170" t="s">
        <v>57</v>
      </c>
      <c r="E72" s="170" t="s">
        <v>1452</v>
      </c>
      <c r="F72" s="169" t="s">
        <v>1215</v>
      </c>
      <c r="G72" s="169" t="s">
        <v>102</v>
      </c>
      <c r="H72" s="169" t="s">
        <v>102</v>
      </c>
      <c r="I72" s="169"/>
      <c r="J72" s="169"/>
      <c r="K72" s="169"/>
      <c r="L72" s="169"/>
      <c r="M72" s="169"/>
      <c r="N72" s="169"/>
      <c r="O72" s="169"/>
      <c r="P72" s="169"/>
      <c r="Q72" s="169"/>
      <c r="R72" s="169"/>
      <c r="S72" s="169"/>
      <c r="T72" s="169"/>
      <c r="U72" s="169"/>
      <c r="V72" s="169"/>
      <c r="W72" s="169"/>
      <c r="X72" s="169" t="s">
        <v>102</v>
      </c>
      <c r="Y72" s="169"/>
      <c r="Z72" s="170" t="s">
        <v>57</v>
      </c>
      <c r="AA72" s="170" t="s">
        <v>1453</v>
      </c>
      <c r="AB72" s="170" t="s">
        <v>1454</v>
      </c>
      <c r="AC72" s="170" t="s">
        <v>1455</v>
      </c>
      <c r="AD72" s="171" t="s">
        <v>1456</v>
      </c>
    </row>
    <row r="73" spans="2:30" ht="46.8" x14ac:dyDescent="0.3">
      <c r="B73" s="169">
        <v>66</v>
      </c>
      <c r="C73" s="169" t="s">
        <v>1457</v>
      </c>
      <c r="D73" s="170" t="s">
        <v>53</v>
      </c>
      <c r="E73" s="170" t="s">
        <v>1458</v>
      </c>
      <c r="F73" s="169" t="s">
        <v>1215</v>
      </c>
      <c r="G73" s="169" t="s">
        <v>102</v>
      </c>
      <c r="H73" s="169"/>
      <c r="I73" s="169"/>
      <c r="J73" s="169"/>
      <c r="K73" s="169"/>
      <c r="L73" s="169"/>
      <c r="M73" s="169" t="s">
        <v>102</v>
      </c>
      <c r="N73" s="169"/>
      <c r="O73" s="169"/>
      <c r="P73" s="169"/>
      <c r="Q73" s="169"/>
      <c r="R73" s="169"/>
      <c r="S73" s="169"/>
      <c r="T73" s="169"/>
      <c r="U73" s="169"/>
      <c r="V73" s="169"/>
      <c r="W73" s="169"/>
      <c r="X73" s="169" t="s">
        <v>102</v>
      </c>
      <c r="Y73" s="169"/>
      <c r="Z73" s="170" t="s">
        <v>57</v>
      </c>
      <c r="AA73" s="170"/>
      <c r="AB73" s="170"/>
      <c r="AC73" s="170"/>
      <c r="AD73" s="171" t="s">
        <v>1459</v>
      </c>
    </row>
    <row r="74" spans="2:30" ht="31.2" x14ac:dyDescent="0.3">
      <c r="B74" s="169">
        <v>67</v>
      </c>
      <c r="C74" s="169" t="s">
        <v>1460</v>
      </c>
      <c r="D74" s="170" t="s">
        <v>51</v>
      </c>
      <c r="E74" s="170" t="s">
        <v>1461</v>
      </c>
      <c r="F74" s="169" t="s">
        <v>1215</v>
      </c>
      <c r="G74" s="169"/>
      <c r="H74" s="169" t="s">
        <v>102</v>
      </c>
      <c r="I74" s="169" t="s">
        <v>102</v>
      </c>
      <c r="J74" s="169"/>
      <c r="K74" s="169"/>
      <c r="L74" s="169" t="s">
        <v>102</v>
      </c>
      <c r="M74" s="169"/>
      <c r="N74" s="169"/>
      <c r="O74" s="169"/>
      <c r="P74" s="169"/>
      <c r="Q74" s="169"/>
      <c r="R74" s="169"/>
      <c r="S74" s="169"/>
      <c r="T74" s="169"/>
      <c r="U74" s="169"/>
      <c r="V74" s="169"/>
      <c r="W74" s="169"/>
      <c r="X74" s="169"/>
      <c r="Y74" s="169"/>
      <c r="Z74" s="170" t="s">
        <v>86</v>
      </c>
      <c r="AA74" s="172" t="s">
        <v>1462</v>
      </c>
      <c r="AB74" s="173"/>
      <c r="AC74" s="172"/>
      <c r="AD74" s="171" t="s">
        <v>1463</v>
      </c>
    </row>
    <row r="75" spans="2:30" ht="62.4" x14ac:dyDescent="0.3">
      <c r="B75" s="169">
        <v>68</v>
      </c>
      <c r="C75" s="169" t="s">
        <v>1464</v>
      </c>
      <c r="D75" s="170" t="s">
        <v>57</v>
      </c>
      <c r="E75" s="170" t="s">
        <v>1465</v>
      </c>
      <c r="F75" s="169" t="s">
        <v>1236</v>
      </c>
      <c r="G75" s="169"/>
      <c r="H75" s="169"/>
      <c r="I75" s="169"/>
      <c r="J75" s="169"/>
      <c r="K75" s="169"/>
      <c r="L75" s="169"/>
      <c r="M75" s="169"/>
      <c r="N75" s="169"/>
      <c r="O75" s="169"/>
      <c r="P75" s="169"/>
      <c r="Q75" s="169"/>
      <c r="R75" s="169"/>
      <c r="S75" s="169"/>
      <c r="T75" s="169"/>
      <c r="U75" s="169"/>
      <c r="V75" s="169"/>
      <c r="W75" s="169"/>
      <c r="X75" s="169"/>
      <c r="Y75" s="169"/>
      <c r="Z75" s="170"/>
      <c r="AA75" s="172" t="s">
        <v>1466</v>
      </c>
      <c r="AB75" s="173"/>
      <c r="AC75" s="172"/>
      <c r="AD75" s="171" t="s">
        <v>1467</v>
      </c>
    </row>
    <row r="76" spans="2:30" ht="62.4" x14ac:dyDescent="0.3">
      <c r="B76" s="169">
        <v>69</v>
      </c>
      <c r="C76" s="169" t="s">
        <v>118</v>
      </c>
      <c r="D76" s="170" t="s">
        <v>519</v>
      </c>
      <c r="E76" s="170" t="s">
        <v>1468</v>
      </c>
      <c r="F76" s="169" t="s">
        <v>1215</v>
      </c>
      <c r="G76" s="169"/>
      <c r="H76" s="169"/>
      <c r="I76" s="169"/>
      <c r="J76" s="169" t="s">
        <v>102</v>
      </c>
      <c r="K76" s="169"/>
      <c r="L76" s="169"/>
      <c r="M76" s="169"/>
      <c r="N76" s="169" t="s">
        <v>102</v>
      </c>
      <c r="O76" s="169"/>
      <c r="P76" s="169"/>
      <c r="Q76" s="169"/>
      <c r="R76" s="169"/>
      <c r="S76" s="169"/>
      <c r="T76" s="169"/>
      <c r="U76" s="169" t="s">
        <v>102</v>
      </c>
      <c r="V76" s="169"/>
      <c r="W76" s="169"/>
      <c r="X76" s="169"/>
      <c r="Y76" s="169"/>
      <c r="Z76" s="170" t="s">
        <v>1469</v>
      </c>
      <c r="AA76" s="170" t="s">
        <v>1470</v>
      </c>
      <c r="AB76" s="170" t="s">
        <v>1471</v>
      </c>
      <c r="AC76" s="170" t="s">
        <v>1472</v>
      </c>
      <c r="AD76" s="171" t="s">
        <v>1473</v>
      </c>
    </row>
    <row r="77" spans="2:30" ht="78" x14ac:dyDescent="0.3">
      <c r="B77" s="169">
        <v>70</v>
      </c>
      <c r="C77" s="169" t="s">
        <v>1474</v>
      </c>
      <c r="D77" s="170" t="s">
        <v>51</v>
      </c>
      <c r="E77" s="170" t="s">
        <v>1475</v>
      </c>
      <c r="F77" s="169" t="s">
        <v>1236</v>
      </c>
      <c r="G77" s="169" t="s">
        <v>102</v>
      </c>
      <c r="H77" s="169"/>
      <c r="I77" s="169"/>
      <c r="J77" s="169"/>
      <c r="K77" s="169"/>
      <c r="L77" s="169" t="s">
        <v>102</v>
      </c>
      <c r="M77" s="169"/>
      <c r="N77" s="169"/>
      <c r="O77" s="169"/>
      <c r="P77" s="169"/>
      <c r="Q77" s="169"/>
      <c r="R77" s="169"/>
      <c r="S77" s="169"/>
      <c r="T77" s="169"/>
      <c r="U77" s="169" t="s">
        <v>102</v>
      </c>
      <c r="V77" s="169"/>
      <c r="W77" s="169"/>
      <c r="X77" s="169"/>
      <c r="Y77" s="169"/>
      <c r="Z77" s="170" t="s">
        <v>51</v>
      </c>
      <c r="AA77" s="170" t="s">
        <v>1476</v>
      </c>
      <c r="AB77" s="170"/>
      <c r="AC77" s="170"/>
      <c r="AD77" s="171" t="s">
        <v>1477</v>
      </c>
    </row>
    <row r="78" spans="2:30" ht="31.2" x14ac:dyDescent="0.3">
      <c r="B78" s="169">
        <v>71</v>
      </c>
      <c r="C78" s="169" t="s">
        <v>1844</v>
      </c>
      <c r="D78" s="170" t="s">
        <v>1845</v>
      </c>
      <c r="E78" s="170" t="s">
        <v>1846</v>
      </c>
      <c r="F78" s="169" t="s">
        <v>1236</v>
      </c>
      <c r="G78" s="169" t="s">
        <v>102</v>
      </c>
      <c r="H78" s="169" t="s">
        <v>102</v>
      </c>
      <c r="I78" s="169"/>
      <c r="J78" s="169" t="s">
        <v>102</v>
      </c>
      <c r="K78" s="169"/>
      <c r="L78" s="169"/>
      <c r="M78" s="169"/>
      <c r="N78" s="169"/>
      <c r="O78" s="169"/>
      <c r="P78" s="169"/>
      <c r="Q78" s="169"/>
      <c r="R78" s="169"/>
      <c r="S78" s="169"/>
      <c r="T78" s="169"/>
      <c r="U78" s="169"/>
      <c r="V78" s="169"/>
      <c r="W78" s="169"/>
      <c r="X78" s="169" t="s">
        <v>102</v>
      </c>
      <c r="Y78" s="169"/>
      <c r="Z78" s="170" t="s">
        <v>57</v>
      </c>
      <c r="AA78" s="175" t="s">
        <v>1847</v>
      </c>
      <c r="AB78" s="170" t="s">
        <v>1848</v>
      </c>
      <c r="AC78" s="175" t="s">
        <v>1849</v>
      </c>
      <c r="AD78" s="176" t="s">
        <v>1850</v>
      </c>
    </row>
    <row r="79" spans="2:30" ht="31.2" x14ac:dyDescent="0.3">
      <c r="B79" s="169">
        <v>72</v>
      </c>
      <c r="C79" s="169" t="s">
        <v>1478</v>
      </c>
      <c r="D79" s="170" t="s">
        <v>1479</v>
      </c>
      <c r="E79" s="170" t="s">
        <v>1480</v>
      </c>
      <c r="F79" s="169" t="s">
        <v>1236</v>
      </c>
      <c r="G79" s="169" t="s">
        <v>102</v>
      </c>
      <c r="H79" s="169" t="s">
        <v>102</v>
      </c>
      <c r="I79" s="169"/>
      <c r="J79" s="169"/>
      <c r="K79" s="169"/>
      <c r="L79" s="169" t="s">
        <v>102</v>
      </c>
      <c r="M79" s="169" t="s">
        <v>102</v>
      </c>
      <c r="N79" s="169" t="s">
        <v>102</v>
      </c>
      <c r="O79" s="169"/>
      <c r="P79" s="169"/>
      <c r="Q79" s="169"/>
      <c r="R79" s="169"/>
      <c r="S79" s="169"/>
      <c r="T79" s="169"/>
      <c r="U79" s="169"/>
      <c r="V79" s="169" t="s">
        <v>102</v>
      </c>
      <c r="W79" s="169"/>
      <c r="X79" s="169"/>
      <c r="Y79" s="169"/>
      <c r="Z79" s="170"/>
      <c r="AA79" s="172" t="s">
        <v>1481</v>
      </c>
      <c r="AB79" s="173"/>
      <c r="AC79" s="172"/>
      <c r="AD79" s="171" t="s">
        <v>1482</v>
      </c>
    </row>
    <row r="80" spans="2:30" ht="62.4" x14ac:dyDescent="0.3">
      <c r="B80" s="169">
        <v>73</v>
      </c>
      <c r="C80" s="169" t="s">
        <v>1814</v>
      </c>
      <c r="D80" s="170" t="s">
        <v>1815</v>
      </c>
      <c r="E80" s="170" t="s">
        <v>1816</v>
      </c>
      <c r="F80" s="169" t="s">
        <v>1236</v>
      </c>
      <c r="G80" s="169"/>
      <c r="H80" s="169"/>
      <c r="I80" s="169"/>
      <c r="J80" s="169" t="s">
        <v>102</v>
      </c>
      <c r="K80" s="169"/>
      <c r="L80" s="169"/>
      <c r="M80" s="169"/>
      <c r="N80" s="169"/>
      <c r="O80" s="169" t="s">
        <v>102</v>
      </c>
      <c r="P80" s="169"/>
      <c r="Q80" s="169" t="s">
        <v>102</v>
      </c>
      <c r="R80" s="169"/>
      <c r="S80" s="169"/>
      <c r="T80" s="169"/>
      <c r="U80" s="169"/>
      <c r="V80" s="169"/>
      <c r="W80" s="169"/>
      <c r="X80" s="169" t="s">
        <v>102</v>
      </c>
      <c r="Y80" s="169"/>
      <c r="Z80" s="170" t="s">
        <v>1817</v>
      </c>
      <c r="AA80" s="175" t="s">
        <v>1818</v>
      </c>
      <c r="AB80" s="170" t="s">
        <v>1819</v>
      </c>
      <c r="AC80" s="175" t="s">
        <v>1820</v>
      </c>
      <c r="AD80" s="176" t="s">
        <v>1821</v>
      </c>
    </row>
    <row r="81" spans="2:30" ht="46.8" x14ac:dyDescent="0.3">
      <c r="B81" s="169">
        <v>74</v>
      </c>
      <c r="C81" s="169" t="s">
        <v>1483</v>
      </c>
      <c r="D81" s="170" t="s">
        <v>51</v>
      </c>
      <c r="E81" s="170" t="s">
        <v>1484</v>
      </c>
      <c r="F81" s="169" t="s">
        <v>1215</v>
      </c>
      <c r="G81" s="169"/>
      <c r="H81" s="169" t="s">
        <v>102</v>
      </c>
      <c r="I81" s="169"/>
      <c r="J81" s="169"/>
      <c r="K81" s="169"/>
      <c r="L81" s="169"/>
      <c r="M81" s="169"/>
      <c r="N81" s="169"/>
      <c r="O81" s="169"/>
      <c r="P81" s="169"/>
      <c r="Q81" s="169"/>
      <c r="R81" s="169"/>
      <c r="S81" s="169"/>
      <c r="T81" s="169"/>
      <c r="U81" s="169"/>
      <c r="V81" s="169"/>
      <c r="W81" s="169"/>
      <c r="X81" s="169"/>
      <c r="Y81" s="169"/>
      <c r="Z81" s="170" t="s">
        <v>86</v>
      </c>
      <c r="AA81" s="170" t="s">
        <v>1485</v>
      </c>
      <c r="AB81" s="170"/>
      <c r="AC81" s="170"/>
      <c r="AD81" s="171" t="s">
        <v>1486</v>
      </c>
    </row>
    <row r="82" spans="2:30" ht="93.6" x14ac:dyDescent="0.3">
      <c r="B82" s="169">
        <v>75</v>
      </c>
      <c r="C82" s="169" t="s">
        <v>112</v>
      </c>
      <c r="D82" s="170" t="s">
        <v>50</v>
      </c>
      <c r="E82" s="170" t="s">
        <v>1487</v>
      </c>
      <c r="F82" s="169" t="s">
        <v>1215</v>
      </c>
      <c r="G82" s="169" t="s">
        <v>102</v>
      </c>
      <c r="H82" s="169" t="s">
        <v>102</v>
      </c>
      <c r="I82" s="169" t="s">
        <v>102</v>
      </c>
      <c r="J82" s="169" t="s">
        <v>102</v>
      </c>
      <c r="K82" s="169"/>
      <c r="L82" s="169" t="s">
        <v>102</v>
      </c>
      <c r="M82" s="169" t="s">
        <v>102</v>
      </c>
      <c r="N82" s="169"/>
      <c r="O82" s="169"/>
      <c r="P82" s="169"/>
      <c r="Q82" s="169"/>
      <c r="R82" s="169"/>
      <c r="S82" s="169" t="s">
        <v>102</v>
      </c>
      <c r="T82" s="169" t="s">
        <v>102</v>
      </c>
      <c r="U82" s="169" t="s">
        <v>102</v>
      </c>
      <c r="V82" s="169" t="s">
        <v>102</v>
      </c>
      <c r="W82" s="169"/>
      <c r="X82" s="169" t="s">
        <v>102</v>
      </c>
      <c r="Y82" s="169"/>
      <c r="Z82" s="170" t="s">
        <v>1488</v>
      </c>
      <c r="AA82" s="172" t="s">
        <v>1489</v>
      </c>
      <c r="AB82" s="174" t="s">
        <v>1490</v>
      </c>
      <c r="AC82" s="172" t="s">
        <v>1491</v>
      </c>
      <c r="AD82" s="171" t="s">
        <v>1492</v>
      </c>
    </row>
    <row r="83" spans="2:30" ht="46.8" x14ac:dyDescent="0.3">
      <c r="B83" s="169">
        <v>76</v>
      </c>
      <c r="C83" s="169" t="s">
        <v>1493</v>
      </c>
      <c r="D83" s="170" t="s">
        <v>51</v>
      </c>
      <c r="E83" s="170" t="s">
        <v>1494</v>
      </c>
      <c r="F83" s="169" t="s">
        <v>1215</v>
      </c>
      <c r="G83" s="169" t="s">
        <v>102</v>
      </c>
      <c r="H83" s="169" t="s">
        <v>102</v>
      </c>
      <c r="I83" s="169"/>
      <c r="J83" s="169"/>
      <c r="K83" s="169"/>
      <c r="L83" s="169"/>
      <c r="M83" s="169"/>
      <c r="N83" s="169"/>
      <c r="O83" s="169"/>
      <c r="P83" s="169"/>
      <c r="Q83" s="169"/>
      <c r="R83" s="169"/>
      <c r="S83" s="169"/>
      <c r="T83" s="169"/>
      <c r="U83" s="169"/>
      <c r="V83" s="169"/>
      <c r="W83" s="169"/>
      <c r="X83" s="169"/>
      <c r="Y83" s="169"/>
      <c r="Z83" s="170" t="s">
        <v>86</v>
      </c>
      <c r="AA83" s="172" t="s">
        <v>1495</v>
      </c>
      <c r="AB83" s="173"/>
      <c r="AC83" s="172"/>
      <c r="AD83" s="171" t="s">
        <v>1496</v>
      </c>
    </row>
    <row r="84" spans="2:30" ht="31.2" x14ac:dyDescent="0.3">
      <c r="B84" s="169">
        <v>77</v>
      </c>
      <c r="C84" s="169" t="s">
        <v>1497</v>
      </c>
      <c r="D84" s="170" t="s">
        <v>51</v>
      </c>
      <c r="E84" s="170" t="s">
        <v>1498</v>
      </c>
      <c r="F84" s="169" t="s">
        <v>1215</v>
      </c>
      <c r="G84" s="169"/>
      <c r="H84" s="169"/>
      <c r="I84" s="169"/>
      <c r="J84" s="169" t="s">
        <v>102</v>
      </c>
      <c r="K84" s="169"/>
      <c r="L84" s="169" t="s">
        <v>102</v>
      </c>
      <c r="M84" s="169" t="s">
        <v>102</v>
      </c>
      <c r="N84" s="169"/>
      <c r="O84" s="169"/>
      <c r="P84" s="169"/>
      <c r="Q84" s="169"/>
      <c r="R84" s="169"/>
      <c r="S84" s="169"/>
      <c r="T84" s="169"/>
      <c r="U84" s="169" t="s">
        <v>102</v>
      </c>
      <c r="V84" s="169"/>
      <c r="W84" s="169"/>
      <c r="X84" s="169"/>
      <c r="Y84" s="169"/>
      <c r="Z84" s="170" t="s">
        <v>51</v>
      </c>
      <c r="AA84" s="170" t="s">
        <v>1499</v>
      </c>
      <c r="AB84" s="170"/>
      <c r="AC84" s="170"/>
      <c r="AD84" s="171" t="s">
        <v>1500</v>
      </c>
    </row>
    <row r="85" spans="2:30" ht="31.2" x14ac:dyDescent="0.3">
      <c r="B85" s="169">
        <v>78</v>
      </c>
      <c r="C85" s="169" t="s">
        <v>1501</v>
      </c>
      <c r="D85" s="170" t="s">
        <v>57</v>
      </c>
      <c r="E85" s="170" t="s">
        <v>1502</v>
      </c>
      <c r="F85" s="169" t="s">
        <v>1236</v>
      </c>
      <c r="G85" s="169" t="s">
        <v>102</v>
      </c>
      <c r="H85" s="169"/>
      <c r="I85" s="169"/>
      <c r="J85" s="169" t="s">
        <v>102</v>
      </c>
      <c r="K85" s="169" t="s">
        <v>102</v>
      </c>
      <c r="L85" s="169" t="s">
        <v>102</v>
      </c>
      <c r="M85" s="169" t="s">
        <v>102</v>
      </c>
      <c r="N85" s="169" t="s">
        <v>102</v>
      </c>
      <c r="O85" s="169" t="s">
        <v>102</v>
      </c>
      <c r="P85" s="169"/>
      <c r="Q85" s="169"/>
      <c r="R85" s="169"/>
      <c r="S85" s="169"/>
      <c r="T85" s="169"/>
      <c r="U85" s="169" t="s">
        <v>102</v>
      </c>
      <c r="V85" s="169"/>
      <c r="W85" s="169"/>
      <c r="X85" s="169"/>
      <c r="Y85" s="169"/>
      <c r="Z85" s="170" t="s">
        <v>40</v>
      </c>
      <c r="AA85" s="172" t="s">
        <v>1503</v>
      </c>
      <c r="AB85" s="173"/>
      <c r="AC85" s="172"/>
      <c r="AD85" s="171" t="s">
        <v>1504</v>
      </c>
    </row>
    <row r="86" spans="2:30" ht="78" x14ac:dyDescent="0.3">
      <c r="B86" s="169">
        <v>79</v>
      </c>
      <c r="C86" s="169" t="s">
        <v>157</v>
      </c>
      <c r="D86" s="170" t="s">
        <v>57</v>
      </c>
      <c r="E86" s="170" t="s">
        <v>1505</v>
      </c>
      <c r="F86" s="169" t="s">
        <v>1215</v>
      </c>
      <c r="G86" s="169"/>
      <c r="H86" s="169" t="s">
        <v>102</v>
      </c>
      <c r="I86" s="169"/>
      <c r="J86" s="169"/>
      <c r="K86" s="169"/>
      <c r="L86" s="169" t="s">
        <v>102</v>
      </c>
      <c r="M86" s="169" t="s">
        <v>102</v>
      </c>
      <c r="N86" s="169" t="s">
        <v>102</v>
      </c>
      <c r="O86" s="169"/>
      <c r="P86" s="169"/>
      <c r="Q86" s="169"/>
      <c r="R86" s="169"/>
      <c r="S86" s="169" t="s">
        <v>102</v>
      </c>
      <c r="T86" s="169"/>
      <c r="U86" s="169" t="s">
        <v>102</v>
      </c>
      <c r="V86" s="169"/>
      <c r="W86" s="169"/>
      <c r="X86" s="169" t="s">
        <v>102</v>
      </c>
      <c r="Y86" s="169"/>
      <c r="Z86" s="170" t="s">
        <v>1506</v>
      </c>
      <c r="AA86" s="172" t="s">
        <v>1507</v>
      </c>
      <c r="AB86" s="174" t="s">
        <v>1508</v>
      </c>
      <c r="AC86" s="172" t="s">
        <v>1509</v>
      </c>
      <c r="AD86" s="171" t="s">
        <v>1510</v>
      </c>
    </row>
    <row r="87" spans="2:30" ht="156" x14ac:dyDescent="0.3">
      <c r="B87" s="169">
        <v>80</v>
      </c>
      <c r="C87" s="169" t="s">
        <v>1790</v>
      </c>
      <c r="D87" s="170" t="s">
        <v>1791</v>
      </c>
      <c r="E87" s="170" t="s">
        <v>1792</v>
      </c>
      <c r="F87" s="169" t="s">
        <v>1215</v>
      </c>
      <c r="G87" s="169" t="s">
        <v>102</v>
      </c>
      <c r="H87" s="169" t="s">
        <v>102</v>
      </c>
      <c r="I87" s="169" t="s">
        <v>102</v>
      </c>
      <c r="J87" s="169" t="s">
        <v>102</v>
      </c>
      <c r="K87" s="169" t="s">
        <v>102</v>
      </c>
      <c r="L87" s="169" t="s">
        <v>102</v>
      </c>
      <c r="M87" s="169" t="s">
        <v>102</v>
      </c>
      <c r="N87" s="169" t="s">
        <v>102</v>
      </c>
      <c r="O87" s="169" t="s">
        <v>102</v>
      </c>
      <c r="P87" s="169"/>
      <c r="Q87" s="169" t="s">
        <v>102</v>
      </c>
      <c r="R87" s="169" t="s">
        <v>102</v>
      </c>
      <c r="S87" s="169" t="s">
        <v>102</v>
      </c>
      <c r="T87" s="169" t="s">
        <v>102</v>
      </c>
      <c r="U87" s="169" t="s">
        <v>102</v>
      </c>
      <c r="V87" s="169" t="s">
        <v>102</v>
      </c>
      <c r="W87" s="169" t="s">
        <v>102</v>
      </c>
      <c r="X87" s="169" t="s">
        <v>102</v>
      </c>
      <c r="Y87" s="169" t="s">
        <v>102</v>
      </c>
      <c r="Z87" s="170" t="s">
        <v>1793</v>
      </c>
      <c r="AA87" s="175" t="s">
        <v>1794</v>
      </c>
      <c r="AB87" s="170" t="s">
        <v>1795</v>
      </c>
      <c r="AC87" s="175" t="s">
        <v>1796</v>
      </c>
      <c r="AD87" s="176" t="s">
        <v>1797</v>
      </c>
    </row>
    <row r="88" spans="2:30" ht="62.4" x14ac:dyDescent="0.3">
      <c r="B88" s="169">
        <v>81</v>
      </c>
      <c r="C88" s="169" t="s">
        <v>1806</v>
      </c>
      <c r="D88" s="170" t="s">
        <v>1807</v>
      </c>
      <c r="E88" s="170" t="s">
        <v>1808</v>
      </c>
      <c r="F88" s="169" t="s">
        <v>1215</v>
      </c>
      <c r="G88" s="169"/>
      <c r="H88" s="169"/>
      <c r="I88" s="169" t="s">
        <v>102</v>
      </c>
      <c r="J88" s="169"/>
      <c r="K88" s="169"/>
      <c r="L88" s="169"/>
      <c r="M88" s="169"/>
      <c r="N88" s="169"/>
      <c r="O88" s="169" t="s">
        <v>102</v>
      </c>
      <c r="P88" s="169"/>
      <c r="Q88" s="169"/>
      <c r="R88" s="169"/>
      <c r="S88" s="169" t="s">
        <v>102</v>
      </c>
      <c r="T88" s="169"/>
      <c r="U88" s="169" t="s">
        <v>102</v>
      </c>
      <c r="V88" s="169"/>
      <c r="W88" s="169"/>
      <c r="X88" s="169"/>
      <c r="Y88" s="169"/>
      <c r="Z88" s="170" t="s">
        <v>1809</v>
      </c>
      <c r="AA88" s="175" t="s">
        <v>1810</v>
      </c>
      <c r="AB88" s="170" t="s">
        <v>1811</v>
      </c>
      <c r="AC88" s="175" t="s">
        <v>1812</v>
      </c>
      <c r="AD88" s="176" t="s">
        <v>1813</v>
      </c>
    </row>
    <row r="89" spans="2:30" ht="78" x14ac:dyDescent="0.3">
      <c r="B89" s="169">
        <v>82</v>
      </c>
      <c r="C89" s="169" t="s">
        <v>147</v>
      </c>
      <c r="D89" s="170" t="s">
        <v>51</v>
      </c>
      <c r="E89" s="170" t="s">
        <v>1511</v>
      </c>
      <c r="F89" s="169" t="s">
        <v>1215</v>
      </c>
      <c r="G89" s="169" t="s">
        <v>102</v>
      </c>
      <c r="H89" s="169" t="s">
        <v>102</v>
      </c>
      <c r="I89" s="169"/>
      <c r="J89" s="169" t="s">
        <v>102</v>
      </c>
      <c r="K89" s="169"/>
      <c r="L89" s="169"/>
      <c r="M89" s="169" t="s">
        <v>102</v>
      </c>
      <c r="N89" s="169" t="s">
        <v>102</v>
      </c>
      <c r="O89" s="169"/>
      <c r="P89" s="169"/>
      <c r="Q89" s="169"/>
      <c r="R89" s="169"/>
      <c r="S89" s="169"/>
      <c r="T89" s="169" t="s">
        <v>102</v>
      </c>
      <c r="U89" s="169" t="s">
        <v>102</v>
      </c>
      <c r="V89" s="169"/>
      <c r="W89" s="169"/>
      <c r="X89" s="169"/>
      <c r="Y89" s="169"/>
      <c r="Z89" s="170" t="s">
        <v>1512</v>
      </c>
      <c r="AA89" s="172" t="s">
        <v>1513</v>
      </c>
      <c r="AB89" s="174" t="s">
        <v>1890</v>
      </c>
      <c r="AC89" s="172" t="s">
        <v>1891</v>
      </c>
      <c r="AD89" s="171" t="s">
        <v>1514</v>
      </c>
    </row>
    <row r="90" spans="2:30" ht="78" x14ac:dyDescent="0.3">
      <c r="B90" s="169">
        <v>83</v>
      </c>
      <c r="C90" s="169" t="s">
        <v>1515</v>
      </c>
      <c r="D90" s="170" t="s">
        <v>40</v>
      </c>
      <c r="E90" s="170" t="s">
        <v>1516</v>
      </c>
      <c r="F90" s="169" t="s">
        <v>1215</v>
      </c>
      <c r="G90" s="169"/>
      <c r="H90" s="169" t="s">
        <v>102</v>
      </c>
      <c r="I90" s="169"/>
      <c r="J90" s="169"/>
      <c r="K90" s="169"/>
      <c r="L90" s="169"/>
      <c r="M90" s="169"/>
      <c r="N90" s="169"/>
      <c r="O90" s="169"/>
      <c r="P90" s="169"/>
      <c r="Q90" s="169"/>
      <c r="R90" s="169"/>
      <c r="S90" s="169"/>
      <c r="T90" s="169"/>
      <c r="U90" s="169" t="s">
        <v>102</v>
      </c>
      <c r="V90" s="169"/>
      <c r="W90" s="169"/>
      <c r="X90" s="169" t="s">
        <v>102</v>
      </c>
      <c r="Y90" s="169"/>
      <c r="Z90" s="170" t="s">
        <v>1517</v>
      </c>
      <c r="AA90" s="172" t="s">
        <v>1518</v>
      </c>
      <c r="AB90" s="173"/>
      <c r="AC90" s="172"/>
      <c r="AD90" s="171" t="s">
        <v>1519</v>
      </c>
    </row>
    <row r="91" spans="2:30" ht="31.2" x14ac:dyDescent="0.3">
      <c r="B91" s="169">
        <v>84</v>
      </c>
      <c r="C91" s="169" t="s">
        <v>1851</v>
      </c>
      <c r="D91" s="170" t="s">
        <v>12</v>
      </c>
      <c r="E91" s="170" t="s">
        <v>1852</v>
      </c>
      <c r="F91" s="169" t="s">
        <v>1215</v>
      </c>
      <c r="G91" s="169"/>
      <c r="H91" s="169" t="s">
        <v>102</v>
      </c>
      <c r="I91" s="169"/>
      <c r="J91" s="169" t="s">
        <v>102</v>
      </c>
      <c r="K91" s="169"/>
      <c r="L91" s="169"/>
      <c r="M91" s="169"/>
      <c r="N91" s="169"/>
      <c r="O91" s="169"/>
      <c r="P91" s="169"/>
      <c r="Q91" s="169" t="s">
        <v>102</v>
      </c>
      <c r="R91" s="169"/>
      <c r="S91" s="169"/>
      <c r="T91" s="169"/>
      <c r="U91" s="169"/>
      <c r="V91" s="169"/>
      <c r="W91" s="169"/>
      <c r="X91" s="169"/>
      <c r="Y91" s="169"/>
      <c r="Z91" s="170" t="s">
        <v>12</v>
      </c>
      <c r="AA91" s="175" t="s">
        <v>1853</v>
      </c>
      <c r="AB91" s="170" t="s">
        <v>1854</v>
      </c>
      <c r="AC91" s="175" t="s">
        <v>1855</v>
      </c>
      <c r="AD91" s="176" t="s">
        <v>1856</v>
      </c>
    </row>
    <row r="92" spans="2:30" ht="31.2" x14ac:dyDescent="0.3">
      <c r="B92" s="169">
        <v>85</v>
      </c>
      <c r="C92" s="169" t="s">
        <v>232</v>
      </c>
      <c r="D92" s="170" t="s">
        <v>57</v>
      </c>
      <c r="E92" s="170" t="s">
        <v>1520</v>
      </c>
      <c r="F92" s="169" t="s">
        <v>1236</v>
      </c>
      <c r="G92" s="169" t="s">
        <v>102</v>
      </c>
      <c r="H92" s="169"/>
      <c r="I92" s="169"/>
      <c r="J92" s="169"/>
      <c r="K92" s="169"/>
      <c r="L92" s="169"/>
      <c r="M92" s="169"/>
      <c r="N92" s="169"/>
      <c r="O92" s="169"/>
      <c r="P92" s="169"/>
      <c r="Q92" s="169"/>
      <c r="R92" s="169"/>
      <c r="S92" s="169"/>
      <c r="T92" s="169"/>
      <c r="U92" s="169"/>
      <c r="V92" s="169"/>
      <c r="W92" s="169"/>
      <c r="X92" s="169"/>
      <c r="Y92" s="169"/>
      <c r="Z92" s="170" t="s">
        <v>40</v>
      </c>
      <c r="AA92" s="172" t="s">
        <v>1521</v>
      </c>
      <c r="AB92" s="174" t="s">
        <v>1522</v>
      </c>
      <c r="AC92" s="172" t="s">
        <v>1523</v>
      </c>
      <c r="AD92" s="171" t="s">
        <v>1524</v>
      </c>
    </row>
    <row r="93" spans="2:30" ht="46.8" x14ac:dyDescent="0.3">
      <c r="B93" s="169">
        <v>86</v>
      </c>
      <c r="C93" s="169" t="s">
        <v>1525</v>
      </c>
      <c r="D93" s="170" t="s">
        <v>52</v>
      </c>
      <c r="E93" s="170" t="s">
        <v>1526</v>
      </c>
      <c r="F93" s="169" t="s">
        <v>1236</v>
      </c>
      <c r="G93" s="169"/>
      <c r="H93" s="169"/>
      <c r="I93" s="169"/>
      <c r="J93" s="169"/>
      <c r="K93" s="169"/>
      <c r="L93" s="169"/>
      <c r="M93" s="169" t="s">
        <v>102</v>
      </c>
      <c r="N93" s="169"/>
      <c r="O93" s="169" t="s">
        <v>102</v>
      </c>
      <c r="P93" s="169"/>
      <c r="Q93" s="169"/>
      <c r="R93" s="169"/>
      <c r="S93" s="169"/>
      <c r="T93" s="169"/>
      <c r="U93" s="169" t="s">
        <v>102</v>
      </c>
      <c r="V93" s="169"/>
      <c r="W93" s="169"/>
      <c r="X93" s="169"/>
      <c r="Y93" s="169"/>
      <c r="Z93" s="170" t="s">
        <v>52</v>
      </c>
      <c r="AA93" s="172" t="s">
        <v>1527</v>
      </c>
      <c r="AB93" s="173"/>
      <c r="AC93" s="172"/>
      <c r="AD93" s="171" t="s">
        <v>1528</v>
      </c>
    </row>
    <row r="94" spans="2:30" ht="31.2" x14ac:dyDescent="0.3">
      <c r="B94" s="169">
        <v>87</v>
      </c>
      <c r="C94" s="169" t="s">
        <v>591</v>
      </c>
      <c r="D94" s="170" t="s">
        <v>1718</v>
      </c>
      <c r="E94" s="170" t="s">
        <v>1719</v>
      </c>
      <c r="F94" s="169" t="s">
        <v>1215</v>
      </c>
      <c r="G94" s="169"/>
      <c r="H94" s="169"/>
      <c r="I94" s="169"/>
      <c r="J94" s="169"/>
      <c r="K94" s="169"/>
      <c r="L94" s="169"/>
      <c r="M94" s="169"/>
      <c r="N94" s="169"/>
      <c r="O94" s="169" t="s">
        <v>102</v>
      </c>
      <c r="P94" s="169"/>
      <c r="Q94" s="169"/>
      <c r="R94" s="169"/>
      <c r="S94" s="169"/>
      <c r="T94" s="169"/>
      <c r="U94" s="169" t="s">
        <v>102</v>
      </c>
      <c r="V94" s="169"/>
      <c r="W94" s="169"/>
      <c r="X94" s="169"/>
      <c r="Y94" s="169"/>
      <c r="Z94" s="170" t="s">
        <v>50</v>
      </c>
      <c r="AA94" s="170" t="s">
        <v>1720</v>
      </c>
      <c r="AB94" s="170" t="s">
        <v>1721</v>
      </c>
      <c r="AC94" s="170" t="s">
        <v>1722</v>
      </c>
      <c r="AD94" s="176" t="s">
        <v>1723</v>
      </c>
    </row>
    <row r="95" spans="2:30" ht="93.6" x14ac:dyDescent="0.3">
      <c r="B95" s="169">
        <v>88</v>
      </c>
      <c r="C95" s="169" t="s">
        <v>1869</v>
      </c>
      <c r="D95" s="170" t="s">
        <v>1711</v>
      </c>
      <c r="E95" s="170" t="s">
        <v>1870</v>
      </c>
      <c r="F95" s="169" t="s">
        <v>1215</v>
      </c>
      <c r="G95" s="169" t="s">
        <v>102</v>
      </c>
      <c r="H95" s="169" t="s">
        <v>102</v>
      </c>
      <c r="I95" s="169"/>
      <c r="J95" s="169" t="s">
        <v>102</v>
      </c>
      <c r="K95" s="169" t="s">
        <v>102</v>
      </c>
      <c r="L95" s="169" t="s">
        <v>102</v>
      </c>
      <c r="M95" s="169" t="s">
        <v>102</v>
      </c>
      <c r="N95" s="169" t="s">
        <v>102</v>
      </c>
      <c r="O95" s="169" t="s">
        <v>102</v>
      </c>
      <c r="P95" s="169" t="s">
        <v>102</v>
      </c>
      <c r="Q95" s="169" t="s">
        <v>102</v>
      </c>
      <c r="R95" s="169" t="s">
        <v>102</v>
      </c>
      <c r="S95" s="169" t="s">
        <v>102</v>
      </c>
      <c r="T95" s="169" t="s">
        <v>102</v>
      </c>
      <c r="U95" s="169" t="s">
        <v>102</v>
      </c>
      <c r="V95" s="169" t="s">
        <v>102</v>
      </c>
      <c r="W95" s="169" t="s">
        <v>102</v>
      </c>
      <c r="X95" s="169" t="s">
        <v>102</v>
      </c>
      <c r="Y95" s="169" t="s">
        <v>102</v>
      </c>
      <c r="Z95" s="170" t="s">
        <v>527</v>
      </c>
      <c r="AA95" s="175" t="s">
        <v>1871</v>
      </c>
      <c r="AB95" s="170" t="s">
        <v>1892</v>
      </c>
      <c r="AC95" s="175" t="s">
        <v>1893</v>
      </c>
      <c r="AD95" s="176" t="s">
        <v>1872</v>
      </c>
    </row>
    <row r="96" spans="2:30" ht="31.2" x14ac:dyDescent="0.3">
      <c r="B96" s="169">
        <v>89</v>
      </c>
      <c r="C96" s="169" t="s">
        <v>116</v>
      </c>
      <c r="D96" s="170" t="s">
        <v>57</v>
      </c>
      <c r="E96" s="170" t="s">
        <v>1529</v>
      </c>
      <c r="F96" s="169" t="s">
        <v>1236</v>
      </c>
      <c r="G96" s="169"/>
      <c r="H96" s="169"/>
      <c r="I96" s="169" t="s">
        <v>102</v>
      </c>
      <c r="J96" s="169"/>
      <c r="K96" s="169"/>
      <c r="L96" s="169"/>
      <c r="M96" s="169"/>
      <c r="N96" s="169"/>
      <c r="O96" s="169" t="s">
        <v>102</v>
      </c>
      <c r="P96" s="169"/>
      <c r="Q96" s="169"/>
      <c r="R96" s="169"/>
      <c r="S96" s="169"/>
      <c r="T96" s="169"/>
      <c r="U96" s="169" t="s">
        <v>102</v>
      </c>
      <c r="V96" s="169"/>
      <c r="W96" s="169"/>
      <c r="X96" s="169"/>
      <c r="Y96" s="169"/>
      <c r="Z96" s="170" t="s">
        <v>45</v>
      </c>
      <c r="AA96" s="172" t="s">
        <v>1530</v>
      </c>
      <c r="AB96" s="174" t="s">
        <v>1531</v>
      </c>
      <c r="AC96" s="172" t="s">
        <v>1532</v>
      </c>
      <c r="AD96" s="171" t="s">
        <v>1533</v>
      </c>
    </row>
    <row r="97" spans="2:30" ht="78" x14ac:dyDescent="0.3">
      <c r="B97" s="169">
        <v>90</v>
      </c>
      <c r="C97" s="169" t="s">
        <v>138</v>
      </c>
      <c r="D97" s="170" t="s">
        <v>9</v>
      </c>
      <c r="E97" s="170" t="s">
        <v>1534</v>
      </c>
      <c r="F97" s="169" t="s">
        <v>1236</v>
      </c>
      <c r="G97" s="169"/>
      <c r="H97" s="169"/>
      <c r="I97" s="169"/>
      <c r="J97" s="169" t="s">
        <v>102</v>
      </c>
      <c r="K97" s="169"/>
      <c r="L97" s="169"/>
      <c r="M97" s="169"/>
      <c r="N97" s="169"/>
      <c r="O97" s="169"/>
      <c r="P97" s="169"/>
      <c r="Q97" s="169"/>
      <c r="R97" s="169"/>
      <c r="S97" s="169"/>
      <c r="T97" s="169"/>
      <c r="U97" s="169"/>
      <c r="V97" s="169"/>
      <c r="W97" s="169"/>
      <c r="X97" s="169" t="s">
        <v>102</v>
      </c>
      <c r="Y97" s="169"/>
      <c r="Z97" s="170" t="s">
        <v>57</v>
      </c>
      <c r="AA97" s="172" t="s">
        <v>1535</v>
      </c>
      <c r="AB97" s="174" t="s">
        <v>1536</v>
      </c>
      <c r="AC97" s="172" t="s">
        <v>1537</v>
      </c>
      <c r="AD97" s="171" t="s">
        <v>1538</v>
      </c>
    </row>
    <row r="98" spans="2:30" ht="218.4" x14ac:dyDescent="0.3">
      <c r="B98" s="169">
        <v>91</v>
      </c>
      <c r="C98" s="169" t="s">
        <v>571</v>
      </c>
      <c r="D98" s="170" t="s">
        <v>1747</v>
      </c>
      <c r="E98" s="170" t="s">
        <v>1838</v>
      </c>
      <c r="F98" s="169" t="s">
        <v>1215</v>
      </c>
      <c r="G98" s="169" t="s">
        <v>102</v>
      </c>
      <c r="H98" s="169" t="s">
        <v>102</v>
      </c>
      <c r="I98" s="169"/>
      <c r="J98" s="169"/>
      <c r="K98" s="169"/>
      <c r="L98" s="169"/>
      <c r="M98" s="169"/>
      <c r="N98" s="169" t="s">
        <v>102</v>
      </c>
      <c r="O98" s="169" t="s">
        <v>102</v>
      </c>
      <c r="P98" s="169"/>
      <c r="Q98" s="169" t="s">
        <v>102</v>
      </c>
      <c r="R98" s="169" t="s">
        <v>102</v>
      </c>
      <c r="S98" s="169" t="s">
        <v>102</v>
      </c>
      <c r="T98" s="169" t="s">
        <v>102</v>
      </c>
      <c r="U98" s="169" t="s">
        <v>102</v>
      </c>
      <c r="V98" s="169" t="s">
        <v>102</v>
      </c>
      <c r="W98" s="169" t="s">
        <v>102</v>
      </c>
      <c r="X98" s="169" t="s">
        <v>102</v>
      </c>
      <c r="Y98" s="169" t="s">
        <v>102</v>
      </c>
      <c r="Z98" s="170" t="s">
        <v>1839</v>
      </c>
      <c r="AA98" s="175" t="s">
        <v>1840</v>
      </c>
      <c r="AB98" s="170" t="s">
        <v>1841</v>
      </c>
      <c r="AC98" s="175" t="s">
        <v>1842</v>
      </c>
      <c r="AD98" s="176" t="s">
        <v>1843</v>
      </c>
    </row>
    <row r="99" spans="2:30" ht="124.8" x14ac:dyDescent="0.3">
      <c r="B99" s="169">
        <v>92</v>
      </c>
      <c r="C99" s="169" t="s">
        <v>618</v>
      </c>
      <c r="D99" s="170" t="s">
        <v>1828</v>
      </c>
      <c r="E99" s="170" t="s">
        <v>1873</v>
      </c>
      <c r="F99" s="169" t="s">
        <v>1215</v>
      </c>
      <c r="G99" s="169" t="s">
        <v>102</v>
      </c>
      <c r="H99" s="169" t="s">
        <v>102</v>
      </c>
      <c r="I99" s="169"/>
      <c r="J99" s="169"/>
      <c r="K99" s="169"/>
      <c r="L99" s="169"/>
      <c r="M99" s="169"/>
      <c r="N99" s="169" t="s">
        <v>102</v>
      </c>
      <c r="O99" s="169"/>
      <c r="P99" s="169" t="s">
        <v>102</v>
      </c>
      <c r="Q99" s="169" t="s">
        <v>102</v>
      </c>
      <c r="R99" s="169" t="s">
        <v>102</v>
      </c>
      <c r="S99" s="169" t="s">
        <v>102</v>
      </c>
      <c r="T99" s="169" t="s">
        <v>102</v>
      </c>
      <c r="U99" s="169" t="s">
        <v>102</v>
      </c>
      <c r="V99" s="169"/>
      <c r="W99" s="169"/>
      <c r="X99" s="169"/>
      <c r="Y99" s="169"/>
      <c r="Z99" s="170" t="s">
        <v>39</v>
      </c>
      <c r="AA99" s="175" t="s">
        <v>1829</v>
      </c>
      <c r="AB99" s="170" t="s">
        <v>1874</v>
      </c>
      <c r="AC99" s="175" t="s">
        <v>1875</v>
      </c>
      <c r="AD99" s="176" t="s">
        <v>1830</v>
      </c>
    </row>
    <row r="100" spans="2:30" ht="31.2" x14ac:dyDescent="0.3">
      <c r="B100" s="169">
        <v>93</v>
      </c>
      <c r="C100" s="169" t="s">
        <v>1539</v>
      </c>
      <c r="D100" s="170" t="s">
        <v>57</v>
      </c>
      <c r="E100" s="170" t="s">
        <v>1540</v>
      </c>
      <c r="F100" s="169" t="s">
        <v>1236</v>
      </c>
      <c r="G100" s="169"/>
      <c r="H100" s="169"/>
      <c r="I100" s="169"/>
      <c r="J100" s="169"/>
      <c r="K100" s="169"/>
      <c r="L100" s="169"/>
      <c r="M100" s="169"/>
      <c r="N100" s="169" t="s">
        <v>102</v>
      </c>
      <c r="O100" s="169"/>
      <c r="P100" s="169"/>
      <c r="Q100" s="169"/>
      <c r="R100" s="169"/>
      <c r="S100" s="169"/>
      <c r="T100" s="169"/>
      <c r="U100" s="169"/>
      <c r="V100" s="169"/>
      <c r="W100" s="169"/>
      <c r="X100" s="169"/>
      <c r="Y100" s="169"/>
      <c r="Z100" s="170" t="s">
        <v>86</v>
      </c>
      <c r="AA100" s="172" t="s">
        <v>1541</v>
      </c>
      <c r="AB100" s="173"/>
      <c r="AC100" s="172"/>
      <c r="AD100" s="171" t="s">
        <v>1542</v>
      </c>
    </row>
    <row r="101" spans="2:30" ht="62.4" x14ac:dyDescent="0.3">
      <c r="B101" s="169">
        <v>94</v>
      </c>
      <c r="C101" s="169" t="s">
        <v>559</v>
      </c>
      <c r="D101" s="170" t="s">
        <v>1669</v>
      </c>
      <c r="E101" s="170" t="s">
        <v>1670</v>
      </c>
      <c r="F101" s="169" t="s">
        <v>1215</v>
      </c>
      <c r="G101" s="169" t="s">
        <v>102</v>
      </c>
      <c r="H101" s="169"/>
      <c r="I101" s="169"/>
      <c r="J101" s="169" t="s">
        <v>102</v>
      </c>
      <c r="K101" s="169"/>
      <c r="L101" s="169"/>
      <c r="M101" s="169"/>
      <c r="N101" s="169"/>
      <c r="O101" s="169"/>
      <c r="P101" s="169"/>
      <c r="Q101" s="169"/>
      <c r="R101" s="169"/>
      <c r="S101" s="169"/>
      <c r="T101" s="169" t="s">
        <v>102</v>
      </c>
      <c r="U101" s="169"/>
      <c r="V101" s="169"/>
      <c r="W101" s="169"/>
      <c r="X101" s="169" t="s">
        <v>102</v>
      </c>
      <c r="Y101" s="169"/>
      <c r="Z101" s="170" t="s">
        <v>1671</v>
      </c>
      <c r="AA101" s="172" t="s">
        <v>1672</v>
      </c>
      <c r="AB101" s="170" t="s">
        <v>1673</v>
      </c>
      <c r="AC101" s="170" t="s">
        <v>1674</v>
      </c>
      <c r="AD101" s="176" t="s">
        <v>1675</v>
      </c>
    </row>
    <row r="102" spans="2:30" x14ac:dyDescent="0.3">
      <c r="B102" s="169">
        <v>95</v>
      </c>
      <c r="C102" s="169" t="s">
        <v>1543</v>
      </c>
      <c r="D102" s="170" t="s">
        <v>57</v>
      </c>
      <c r="E102" s="170" t="s">
        <v>1544</v>
      </c>
      <c r="F102" s="169" t="s">
        <v>1215</v>
      </c>
      <c r="G102" s="169"/>
      <c r="H102" s="169"/>
      <c r="I102" s="169"/>
      <c r="J102" s="169"/>
      <c r="K102" s="169"/>
      <c r="L102" s="169"/>
      <c r="M102" s="169"/>
      <c r="N102" s="169"/>
      <c r="O102" s="169"/>
      <c r="P102" s="169"/>
      <c r="Q102" s="169"/>
      <c r="R102" s="169"/>
      <c r="S102" s="169"/>
      <c r="T102" s="169"/>
      <c r="U102" s="169"/>
      <c r="V102" s="169"/>
      <c r="W102" s="169"/>
      <c r="X102" s="169" t="s">
        <v>102</v>
      </c>
      <c r="Y102" s="169"/>
      <c r="Z102" s="170" t="s">
        <v>57</v>
      </c>
      <c r="AA102" s="172" t="s">
        <v>1545</v>
      </c>
      <c r="AB102" s="173"/>
      <c r="AC102" s="172"/>
      <c r="AD102" s="171" t="s">
        <v>1546</v>
      </c>
    </row>
    <row r="103" spans="2:30" ht="249.6" x14ac:dyDescent="0.3">
      <c r="B103" s="169">
        <v>96</v>
      </c>
      <c r="C103" s="169" t="s">
        <v>622</v>
      </c>
      <c r="D103" s="170" t="s">
        <v>1831</v>
      </c>
      <c r="E103" s="170" t="s">
        <v>1832</v>
      </c>
      <c r="F103" s="169" t="s">
        <v>1215</v>
      </c>
      <c r="G103" s="169" t="s">
        <v>102</v>
      </c>
      <c r="H103" s="169" t="s">
        <v>102</v>
      </c>
      <c r="I103" s="169"/>
      <c r="J103" s="169" t="s">
        <v>102</v>
      </c>
      <c r="K103" s="169"/>
      <c r="L103" s="169"/>
      <c r="M103" s="169"/>
      <c r="N103" s="169"/>
      <c r="O103" s="169"/>
      <c r="P103" s="169"/>
      <c r="Q103" s="169" t="s">
        <v>102</v>
      </c>
      <c r="R103" s="169" t="s">
        <v>102</v>
      </c>
      <c r="S103" s="169" t="s">
        <v>102</v>
      </c>
      <c r="T103" s="169" t="s">
        <v>102</v>
      </c>
      <c r="U103" s="169" t="s">
        <v>102</v>
      </c>
      <c r="V103" s="169" t="s">
        <v>102</v>
      </c>
      <c r="W103" s="169" t="s">
        <v>102</v>
      </c>
      <c r="X103" s="169" t="s">
        <v>102</v>
      </c>
      <c r="Y103" s="169" t="s">
        <v>102</v>
      </c>
      <c r="Z103" s="170" t="s">
        <v>1833</v>
      </c>
      <c r="AA103" s="175" t="s">
        <v>1834</v>
      </c>
      <c r="AB103" s="170" t="s">
        <v>1835</v>
      </c>
      <c r="AC103" s="175" t="s">
        <v>1836</v>
      </c>
      <c r="AD103" s="176" t="s">
        <v>1837</v>
      </c>
    </row>
    <row r="104" spans="2:30" ht="46.8" x14ac:dyDescent="0.3">
      <c r="B104" s="169">
        <v>97</v>
      </c>
      <c r="C104" s="169" t="s">
        <v>1547</v>
      </c>
      <c r="D104" s="170" t="s">
        <v>51</v>
      </c>
      <c r="E104" s="170" t="s">
        <v>1548</v>
      </c>
      <c r="F104" s="169" t="s">
        <v>1215</v>
      </c>
      <c r="G104" s="169"/>
      <c r="H104" s="169" t="s">
        <v>102</v>
      </c>
      <c r="I104" s="169"/>
      <c r="J104" s="169"/>
      <c r="K104" s="169"/>
      <c r="L104" s="169"/>
      <c r="M104" s="169" t="s">
        <v>102</v>
      </c>
      <c r="N104" s="169"/>
      <c r="O104" s="169"/>
      <c r="P104" s="169"/>
      <c r="Q104" s="169"/>
      <c r="R104" s="169"/>
      <c r="S104" s="169"/>
      <c r="T104" s="169"/>
      <c r="U104" s="169"/>
      <c r="V104" s="169"/>
      <c r="W104" s="169"/>
      <c r="X104" s="169"/>
      <c r="Y104" s="169"/>
      <c r="Z104" s="170" t="s">
        <v>86</v>
      </c>
      <c r="AA104" s="172" t="s">
        <v>1549</v>
      </c>
      <c r="AB104" s="173"/>
      <c r="AC104" s="172"/>
      <c r="AD104" s="171" t="s">
        <v>1550</v>
      </c>
    </row>
    <row r="105" spans="2:30" ht="62.4" x14ac:dyDescent="0.3">
      <c r="B105" s="169">
        <v>98</v>
      </c>
      <c r="C105" s="169" t="s">
        <v>558</v>
      </c>
      <c r="D105" s="170" t="s">
        <v>1663</v>
      </c>
      <c r="E105" s="170" t="s">
        <v>1664</v>
      </c>
      <c r="F105" s="169" t="s">
        <v>1236</v>
      </c>
      <c r="G105" s="169"/>
      <c r="H105" s="169"/>
      <c r="I105" s="169"/>
      <c r="J105" s="169" t="s">
        <v>102</v>
      </c>
      <c r="K105" s="169"/>
      <c r="L105" s="169"/>
      <c r="M105" s="169"/>
      <c r="N105" s="169" t="s">
        <v>102</v>
      </c>
      <c r="O105" s="169"/>
      <c r="P105" s="169"/>
      <c r="Q105" s="169"/>
      <c r="R105" s="169"/>
      <c r="S105" s="169"/>
      <c r="T105" s="169" t="s">
        <v>102</v>
      </c>
      <c r="U105" s="169"/>
      <c r="V105" s="169"/>
      <c r="W105" s="169"/>
      <c r="X105" s="169"/>
      <c r="Y105" s="169"/>
      <c r="Z105" s="170" t="s">
        <v>1665</v>
      </c>
      <c r="AA105" s="172" t="s">
        <v>1666</v>
      </c>
      <c r="AB105" s="170" t="s">
        <v>1667</v>
      </c>
      <c r="AC105" s="170" t="s">
        <v>1668</v>
      </c>
      <c r="AD105" s="176" t="s">
        <v>1666</v>
      </c>
    </row>
    <row r="106" spans="2:30" ht="46.8" x14ac:dyDescent="0.3">
      <c r="B106" s="169">
        <v>99</v>
      </c>
      <c r="C106" s="169" t="s">
        <v>107</v>
      </c>
      <c r="D106" s="170" t="s">
        <v>44</v>
      </c>
      <c r="E106" s="170" t="s">
        <v>1551</v>
      </c>
      <c r="F106" s="169" t="s">
        <v>1215</v>
      </c>
      <c r="G106" s="169" t="s">
        <v>102</v>
      </c>
      <c r="H106" s="169" t="s">
        <v>102</v>
      </c>
      <c r="I106" s="169"/>
      <c r="J106" s="169" t="s">
        <v>102</v>
      </c>
      <c r="K106" s="169"/>
      <c r="L106" s="169" t="s">
        <v>102</v>
      </c>
      <c r="M106" s="169"/>
      <c r="N106" s="169"/>
      <c r="O106" s="169" t="s">
        <v>102</v>
      </c>
      <c r="P106" s="169"/>
      <c r="Q106" s="169"/>
      <c r="R106" s="169"/>
      <c r="S106" s="169"/>
      <c r="T106" s="169"/>
      <c r="U106" s="169" t="s">
        <v>102</v>
      </c>
      <c r="V106" s="169"/>
      <c r="W106" s="169"/>
      <c r="X106" s="169"/>
      <c r="Y106" s="169"/>
      <c r="Z106" s="170" t="s">
        <v>1552</v>
      </c>
      <c r="AA106" s="170" t="s">
        <v>1553</v>
      </c>
      <c r="AB106" s="170"/>
      <c r="AC106" s="170"/>
      <c r="AD106" s="171" t="s">
        <v>1554</v>
      </c>
    </row>
    <row r="107" spans="2:30" ht="62.4" x14ac:dyDescent="0.3">
      <c r="B107" s="169">
        <v>100</v>
      </c>
      <c r="C107" s="169" t="s">
        <v>229</v>
      </c>
      <c r="D107" s="170" t="s">
        <v>40</v>
      </c>
      <c r="E107" s="170" t="s">
        <v>1555</v>
      </c>
      <c r="F107" s="169" t="s">
        <v>1236</v>
      </c>
      <c r="G107" s="169" t="s">
        <v>102</v>
      </c>
      <c r="H107" s="169" t="s">
        <v>102</v>
      </c>
      <c r="I107" s="169" t="s">
        <v>102</v>
      </c>
      <c r="J107" s="169" t="s">
        <v>102</v>
      </c>
      <c r="K107" s="169" t="s">
        <v>102</v>
      </c>
      <c r="L107" s="169" t="s">
        <v>102</v>
      </c>
      <c r="M107" s="169" t="s">
        <v>102</v>
      </c>
      <c r="N107" s="169" t="s">
        <v>102</v>
      </c>
      <c r="O107" s="169"/>
      <c r="P107" s="169"/>
      <c r="Q107" s="169"/>
      <c r="R107" s="169"/>
      <c r="S107" s="169"/>
      <c r="T107" s="169"/>
      <c r="U107" s="169" t="s">
        <v>102</v>
      </c>
      <c r="V107" s="169"/>
      <c r="W107" s="169"/>
      <c r="X107" s="169"/>
      <c r="Y107" s="169"/>
      <c r="Z107" s="170" t="s">
        <v>45</v>
      </c>
      <c r="AA107" s="172" t="s">
        <v>1556</v>
      </c>
      <c r="AB107" s="174" t="s">
        <v>1557</v>
      </c>
      <c r="AC107" s="172" t="s">
        <v>1558</v>
      </c>
      <c r="AD107" s="171" t="s">
        <v>1559</v>
      </c>
    </row>
    <row r="108" spans="2:30" ht="62.4" x14ac:dyDescent="0.3">
      <c r="B108" s="169">
        <v>101</v>
      </c>
      <c r="C108" s="169" t="s">
        <v>550</v>
      </c>
      <c r="D108" s="170" t="s">
        <v>1682</v>
      </c>
      <c r="E108" s="170" t="s">
        <v>1683</v>
      </c>
      <c r="F108" s="169" t="s">
        <v>1215</v>
      </c>
      <c r="G108" s="169"/>
      <c r="H108" s="169"/>
      <c r="I108" s="169"/>
      <c r="J108" s="169"/>
      <c r="K108" s="169"/>
      <c r="L108" s="169"/>
      <c r="M108" s="169"/>
      <c r="N108" s="169"/>
      <c r="O108" s="169"/>
      <c r="P108" s="169" t="s">
        <v>102</v>
      </c>
      <c r="Q108" s="169"/>
      <c r="R108" s="169"/>
      <c r="S108" s="169"/>
      <c r="T108" s="169"/>
      <c r="U108" s="169"/>
      <c r="V108" s="169"/>
      <c r="W108" s="169"/>
      <c r="X108" s="169" t="s">
        <v>102</v>
      </c>
      <c r="Y108" s="169"/>
      <c r="Z108" s="170" t="s">
        <v>57</v>
      </c>
      <c r="AA108" s="170" t="s">
        <v>1684</v>
      </c>
      <c r="AB108" s="170" t="s">
        <v>1685</v>
      </c>
      <c r="AC108" s="170" t="s">
        <v>1686</v>
      </c>
      <c r="AD108" s="176" t="s">
        <v>1687</v>
      </c>
    </row>
    <row r="109" spans="2:30" ht="46.8" x14ac:dyDescent="0.3">
      <c r="B109" s="169">
        <v>102</v>
      </c>
      <c r="C109" s="169" t="s">
        <v>1560</v>
      </c>
      <c r="D109" s="170" t="s">
        <v>57</v>
      </c>
      <c r="E109" s="170" t="s">
        <v>1561</v>
      </c>
      <c r="F109" s="169" t="s">
        <v>1236</v>
      </c>
      <c r="G109" s="169"/>
      <c r="H109" s="169"/>
      <c r="I109" s="169"/>
      <c r="J109" s="169"/>
      <c r="K109" s="169"/>
      <c r="L109" s="169"/>
      <c r="M109" s="169"/>
      <c r="N109" s="169"/>
      <c r="O109" s="169"/>
      <c r="P109" s="169"/>
      <c r="Q109" s="169"/>
      <c r="R109" s="169"/>
      <c r="S109" s="169"/>
      <c r="T109" s="169"/>
      <c r="U109" s="169"/>
      <c r="V109" s="169"/>
      <c r="W109" s="169"/>
      <c r="X109" s="169"/>
      <c r="Y109" s="169"/>
      <c r="Z109" s="170" t="s">
        <v>86</v>
      </c>
      <c r="AA109" s="172" t="s">
        <v>1562</v>
      </c>
      <c r="AB109" s="173"/>
      <c r="AC109" s="172"/>
      <c r="AD109" s="171" t="s">
        <v>1563</v>
      </c>
    </row>
    <row r="110" spans="2:30" ht="46.8" x14ac:dyDescent="0.3">
      <c r="B110" s="169">
        <v>103</v>
      </c>
      <c r="C110" s="169" t="s">
        <v>142</v>
      </c>
      <c r="D110" s="170" t="s">
        <v>51</v>
      </c>
      <c r="E110" s="170" t="s">
        <v>1564</v>
      </c>
      <c r="F110" s="169" t="s">
        <v>1215</v>
      </c>
      <c r="G110" s="169" t="s">
        <v>102</v>
      </c>
      <c r="H110" s="169" t="s">
        <v>102</v>
      </c>
      <c r="I110" s="169"/>
      <c r="J110" s="169" t="s">
        <v>102</v>
      </c>
      <c r="K110" s="169"/>
      <c r="L110" s="169" t="s">
        <v>102</v>
      </c>
      <c r="M110" s="169"/>
      <c r="N110" s="169"/>
      <c r="O110" s="169"/>
      <c r="P110" s="169"/>
      <c r="Q110" s="169"/>
      <c r="R110" s="169"/>
      <c r="S110" s="169"/>
      <c r="T110" s="169"/>
      <c r="U110" s="169" t="s">
        <v>102</v>
      </c>
      <c r="V110" s="169"/>
      <c r="W110" s="169"/>
      <c r="X110" s="169"/>
      <c r="Y110" s="169"/>
      <c r="Z110" s="170" t="s">
        <v>51</v>
      </c>
      <c r="AA110" s="170" t="s">
        <v>1565</v>
      </c>
      <c r="AB110" s="170" t="s">
        <v>1566</v>
      </c>
      <c r="AC110" s="170" t="s">
        <v>1567</v>
      </c>
      <c r="AD110" s="171" t="s">
        <v>1568</v>
      </c>
    </row>
    <row r="111" spans="2:30" ht="31.2" x14ac:dyDescent="0.3">
      <c r="B111" s="169">
        <v>104</v>
      </c>
      <c r="C111" s="169" t="s">
        <v>167</v>
      </c>
      <c r="D111" s="170" t="s">
        <v>40</v>
      </c>
      <c r="E111" s="170" t="s">
        <v>1569</v>
      </c>
      <c r="F111" s="169" t="s">
        <v>1236</v>
      </c>
      <c r="G111" s="169"/>
      <c r="H111" s="169" t="s">
        <v>102</v>
      </c>
      <c r="I111" s="169"/>
      <c r="J111" s="169"/>
      <c r="K111" s="169"/>
      <c r="L111" s="169"/>
      <c r="M111" s="169"/>
      <c r="N111" s="169" t="s">
        <v>102</v>
      </c>
      <c r="O111" s="169"/>
      <c r="P111" s="169"/>
      <c r="Q111" s="169"/>
      <c r="R111" s="169"/>
      <c r="S111" s="169"/>
      <c r="T111" s="169"/>
      <c r="U111" s="169" t="s">
        <v>102</v>
      </c>
      <c r="V111" s="169"/>
      <c r="W111" s="169"/>
      <c r="X111" s="169"/>
      <c r="Y111" s="169"/>
      <c r="Z111" s="170" t="s">
        <v>49</v>
      </c>
      <c r="AA111" s="172" t="s">
        <v>1570</v>
      </c>
      <c r="AB111" s="174" t="s">
        <v>1571</v>
      </c>
      <c r="AC111" s="172" t="s">
        <v>1572</v>
      </c>
      <c r="AD111" s="171" t="s">
        <v>1573</v>
      </c>
    </row>
    <row r="112" spans="2:30" ht="31.2" x14ac:dyDescent="0.3">
      <c r="B112" s="169">
        <v>105</v>
      </c>
      <c r="C112" s="169" t="s">
        <v>1574</v>
      </c>
      <c r="D112" s="170" t="s">
        <v>39</v>
      </c>
      <c r="E112" s="170" t="s">
        <v>1575</v>
      </c>
      <c r="F112" s="169" t="s">
        <v>1215</v>
      </c>
      <c r="G112" s="169"/>
      <c r="H112" s="169" t="s">
        <v>102</v>
      </c>
      <c r="I112" s="169"/>
      <c r="J112" s="169" t="s">
        <v>102</v>
      </c>
      <c r="K112" s="169"/>
      <c r="L112" s="169" t="s">
        <v>102</v>
      </c>
      <c r="M112" s="169"/>
      <c r="N112" s="169" t="s">
        <v>102</v>
      </c>
      <c r="O112" s="169"/>
      <c r="P112" s="169"/>
      <c r="Q112" s="169"/>
      <c r="R112" s="169"/>
      <c r="S112" s="169"/>
      <c r="T112" s="169"/>
      <c r="U112" s="169" t="s">
        <v>102</v>
      </c>
      <c r="V112" s="169"/>
      <c r="W112" s="169"/>
      <c r="X112" s="169"/>
      <c r="Y112" s="169"/>
      <c r="Z112" s="170" t="s">
        <v>43</v>
      </c>
      <c r="AA112" s="172" t="s">
        <v>1576</v>
      </c>
      <c r="AB112" s="174" t="s">
        <v>1577</v>
      </c>
      <c r="AC112" s="172" t="s">
        <v>1578</v>
      </c>
      <c r="AD112" s="171" t="s">
        <v>1579</v>
      </c>
    </row>
    <row r="113" spans="2:30" ht="78" x14ac:dyDescent="0.3">
      <c r="B113" s="169">
        <v>106</v>
      </c>
      <c r="C113" s="169" t="s">
        <v>1746</v>
      </c>
      <c r="D113" s="170" t="s">
        <v>1747</v>
      </c>
      <c r="E113" s="170" t="s">
        <v>1748</v>
      </c>
      <c r="F113" s="169" t="s">
        <v>1215</v>
      </c>
      <c r="G113" s="169" t="s">
        <v>102</v>
      </c>
      <c r="H113" s="169"/>
      <c r="I113" s="169"/>
      <c r="J113" s="169" t="s">
        <v>102</v>
      </c>
      <c r="K113" s="169"/>
      <c r="L113" s="169"/>
      <c r="M113" s="169"/>
      <c r="N113" s="169" t="s">
        <v>102</v>
      </c>
      <c r="O113" s="169"/>
      <c r="P113" s="169"/>
      <c r="Q113" s="169"/>
      <c r="R113" s="169"/>
      <c r="S113" s="169"/>
      <c r="T113" s="169" t="s">
        <v>102</v>
      </c>
      <c r="U113" s="169"/>
      <c r="V113" s="169" t="s">
        <v>102</v>
      </c>
      <c r="W113" s="169"/>
      <c r="X113" s="169" t="s">
        <v>102</v>
      </c>
      <c r="Y113" s="169"/>
      <c r="Z113" s="170" t="s">
        <v>1749</v>
      </c>
      <c r="AA113" s="175" t="s">
        <v>1750</v>
      </c>
      <c r="AB113" s="170" t="s">
        <v>1876</v>
      </c>
      <c r="AC113" s="175" t="s">
        <v>1877</v>
      </c>
      <c r="AD113" s="176" t="s">
        <v>1751</v>
      </c>
    </row>
    <row r="114" spans="2:30" ht="93.6" x14ac:dyDescent="0.3">
      <c r="B114" s="169">
        <v>107</v>
      </c>
      <c r="C114" s="169" t="s">
        <v>303</v>
      </c>
      <c r="D114" s="170" t="s">
        <v>1757</v>
      </c>
      <c r="E114" s="170" t="s">
        <v>1758</v>
      </c>
      <c r="F114" s="169" t="s">
        <v>1215</v>
      </c>
      <c r="G114" s="169"/>
      <c r="H114" s="169"/>
      <c r="I114" s="169"/>
      <c r="J114" s="169" t="s">
        <v>102</v>
      </c>
      <c r="K114" s="169"/>
      <c r="L114" s="169"/>
      <c r="M114" s="169"/>
      <c r="N114" s="169" t="s">
        <v>102</v>
      </c>
      <c r="O114" s="169" t="s">
        <v>102</v>
      </c>
      <c r="P114" s="169"/>
      <c r="Q114" s="169"/>
      <c r="R114" s="169"/>
      <c r="S114" s="169"/>
      <c r="T114" s="169"/>
      <c r="U114" s="169" t="s">
        <v>102</v>
      </c>
      <c r="V114" s="169"/>
      <c r="W114" s="169"/>
      <c r="X114" s="169" t="s">
        <v>102</v>
      </c>
      <c r="Y114" s="169"/>
      <c r="Z114" s="170" t="s">
        <v>1759</v>
      </c>
      <c r="AA114" s="175" t="s">
        <v>1580</v>
      </c>
      <c r="AB114" s="170" t="s">
        <v>1894</v>
      </c>
      <c r="AC114" s="175" t="s">
        <v>1895</v>
      </c>
      <c r="AD114" s="176" t="s">
        <v>1581</v>
      </c>
    </row>
    <row r="115" spans="2:30" ht="93.6" x14ac:dyDescent="0.3">
      <c r="B115" s="169">
        <v>108</v>
      </c>
      <c r="C115" s="169" t="s">
        <v>183</v>
      </c>
      <c r="D115" s="170" t="s">
        <v>1582</v>
      </c>
      <c r="E115" s="170" t="s">
        <v>1583</v>
      </c>
      <c r="F115" s="169" t="s">
        <v>1215</v>
      </c>
      <c r="G115" s="169" t="s">
        <v>102</v>
      </c>
      <c r="H115" s="169" t="s">
        <v>102</v>
      </c>
      <c r="I115" s="169" t="s">
        <v>102</v>
      </c>
      <c r="J115" s="169" t="s">
        <v>102</v>
      </c>
      <c r="K115" s="169" t="s">
        <v>102</v>
      </c>
      <c r="L115" s="169" t="s">
        <v>102</v>
      </c>
      <c r="M115" s="169" t="s">
        <v>102</v>
      </c>
      <c r="N115" s="169" t="s">
        <v>102</v>
      </c>
      <c r="O115" s="169" t="s">
        <v>102</v>
      </c>
      <c r="P115" s="169" t="s">
        <v>102</v>
      </c>
      <c r="Q115" s="169"/>
      <c r="R115" s="169"/>
      <c r="S115" s="169"/>
      <c r="T115" s="169"/>
      <c r="U115" s="169"/>
      <c r="V115" s="169"/>
      <c r="W115" s="169"/>
      <c r="X115" s="169"/>
      <c r="Y115" s="169"/>
      <c r="Z115" s="182" t="s">
        <v>32</v>
      </c>
      <c r="AA115" s="170" t="s">
        <v>1584</v>
      </c>
      <c r="AB115" s="170" t="s">
        <v>1585</v>
      </c>
      <c r="AC115" s="170" t="s">
        <v>1586</v>
      </c>
      <c r="AD115" s="171" t="s">
        <v>1587</v>
      </c>
    </row>
    <row r="116" spans="2:30" ht="31.2" x14ac:dyDescent="0.3">
      <c r="B116" s="169">
        <v>109</v>
      </c>
      <c r="C116" s="169" t="s">
        <v>186</v>
      </c>
      <c r="D116" s="170" t="s">
        <v>51</v>
      </c>
      <c r="E116" s="170" t="s">
        <v>1588</v>
      </c>
      <c r="F116" s="169" t="s">
        <v>1215</v>
      </c>
      <c r="G116" s="169" t="s">
        <v>102</v>
      </c>
      <c r="H116" s="169" t="s">
        <v>102</v>
      </c>
      <c r="I116" s="169"/>
      <c r="J116" s="169" t="s">
        <v>102</v>
      </c>
      <c r="K116" s="169"/>
      <c r="L116" s="169"/>
      <c r="M116" s="169"/>
      <c r="N116" s="169" t="s">
        <v>102</v>
      </c>
      <c r="O116" s="169"/>
      <c r="P116" s="169"/>
      <c r="Q116" s="169"/>
      <c r="R116" s="169"/>
      <c r="S116" s="169"/>
      <c r="T116" s="169"/>
      <c r="U116" s="169" t="s">
        <v>102</v>
      </c>
      <c r="V116" s="169"/>
      <c r="W116" s="169"/>
      <c r="X116" s="169"/>
      <c r="Y116" s="169"/>
      <c r="Z116" s="170" t="s">
        <v>49</v>
      </c>
      <c r="AA116" s="170" t="s">
        <v>1589</v>
      </c>
      <c r="AB116" s="170" t="s">
        <v>1590</v>
      </c>
      <c r="AC116" s="172" t="s">
        <v>1591</v>
      </c>
      <c r="AD116" s="171" t="s">
        <v>1592</v>
      </c>
    </row>
    <row r="117" spans="2:30" ht="31.2" x14ac:dyDescent="0.3">
      <c r="B117" s="169">
        <v>110</v>
      </c>
      <c r="C117" s="169" t="s">
        <v>204</v>
      </c>
      <c r="D117" s="170" t="s">
        <v>10</v>
      </c>
      <c r="E117" s="170" t="s">
        <v>1593</v>
      </c>
      <c r="F117" s="169" t="s">
        <v>1215</v>
      </c>
      <c r="G117" s="169" t="s">
        <v>102</v>
      </c>
      <c r="H117" s="169" t="s">
        <v>102</v>
      </c>
      <c r="I117" s="169" t="s">
        <v>102</v>
      </c>
      <c r="J117" s="169"/>
      <c r="K117" s="169"/>
      <c r="L117" s="169" t="s">
        <v>102</v>
      </c>
      <c r="M117" s="169"/>
      <c r="N117" s="169"/>
      <c r="O117" s="169"/>
      <c r="P117" s="169"/>
      <c r="Q117" s="169" t="s">
        <v>102</v>
      </c>
      <c r="R117" s="169"/>
      <c r="S117" s="169"/>
      <c r="T117" s="169"/>
      <c r="U117" s="169"/>
      <c r="V117" s="169"/>
      <c r="W117" s="169"/>
      <c r="X117" s="169"/>
      <c r="Y117" s="169"/>
      <c r="Z117" s="170" t="s">
        <v>10</v>
      </c>
      <c r="AA117" s="172" t="s">
        <v>1594</v>
      </c>
      <c r="AB117" s="174" t="s">
        <v>1595</v>
      </c>
      <c r="AC117" s="172" t="s">
        <v>1596</v>
      </c>
      <c r="AD117" s="171" t="s">
        <v>1597</v>
      </c>
    </row>
    <row r="118" spans="2:30" ht="46.8" x14ac:dyDescent="0.3">
      <c r="B118" s="169">
        <v>111</v>
      </c>
      <c r="C118" s="169" t="s">
        <v>241</v>
      </c>
      <c r="D118" s="170" t="s">
        <v>51</v>
      </c>
      <c r="E118" s="170" t="s">
        <v>1598</v>
      </c>
      <c r="F118" s="169" t="s">
        <v>1215</v>
      </c>
      <c r="G118" s="169"/>
      <c r="H118" s="169" t="s">
        <v>102</v>
      </c>
      <c r="I118" s="169"/>
      <c r="J118" s="169"/>
      <c r="K118" s="169"/>
      <c r="L118" s="169"/>
      <c r="M118" s="169"/>
      <c r="N118" s="169"/>
      <c r="O118" s="169"/>
      <c r="P118" s="169"/>
      <c r="Q118" s="169" t="s">
        <v>102</v>
      </c>
      <c r="R118" s="169" t="s">
        <v>102</v>
      </c>
      <c r="S118" s="169"/>
      <c r="T118" s="169"/>
      <c r="U118" s="169" t="s">
        <v>102</v>
      </c>
      <c r="V118" s="169"/>
      <c r="W118" s="169"/>
      <c r="X118" s="169"/>
      <c r="Y118" s="169"/>
      <c r="Z118" s="170" t="s">
        <v>1599</v>
      </c>
      <c r="AA118" s="170" t="s">
        <v>1600</v>
      </c>
      <c r="AB118" s="170" t="s">
        <v>1601</v>
      </c>
      <c r="AC118" s="170" t="s">
        <v>1602</v>
      </c>
      <c r="AD118" s="171" t="s">
        <v>1603</v>
      </c>
    </row>
    <row r="119" spans="2:30" ht="62.4" x14ac:dyDescent="0.3">
      <c r="B119" s="169">
        <v>112</v>
      </c>
      <c r="C119" s="169" t="s">
        <v>149</v>
      </c>
      <c r="D119" s="170" t="s">
        <v>57</v>
      </c>
      <c r="E119" s="170" t="s">
        <v>1604</v>
      </c>
      <c r="F119" s="169" t="s">
        <v>1236</v>
      </c>
      <c r="G119" s="169"/>
      <c r="H119" s="169" t="s">
        <v>102</v>
      </c>
      <c r="I119" s="169"/>
      <c r="J119" s="169" t="s">
        <v>102</v>
      </c>
      <c r="K119" s="169"/>
      <c r="L119" s="169" t="s">
        <v>102</v>
      </c>
      <c r="M119" s="169" t="s">
        <v>102</v>
      </c>
      <c r="N119" s="169" t="s">
        <v>102</v>
      </c>
      <c r="O119" s="169"/>
      <c r="P119" s="169"/>
      <c r="Q119" s="169"/>
      <c r="R119" s="169"/>
      <c r="S119" s="169"/>
      <c r="T119" s="169"/>
      <c r="U119" s="169"/>
      <c r="V119" s="169"/>
      <c r="W119" s="169"/>
      <c r="X119" s="169" t="s">
        <v>102</v>
      </c>
      <c r="Y119" s="169"/>
      <c r="Z119" s="170" t="s">
        <v>57</v>
      </c>
      <c r="AA119" s="170" t="s">
        <v>1605</v>
      </c>
      <c r="AB119" s="170" t="s">
        <v>1606</v>
      </c>
      <c r="AC119" s="170" t="s">
        <v>1607</v>
      </c>
      <c r="AD119" s="171" t="s">
        <v>1608</v>
      </c>
    </row>
    <row r="120" spans="2:30" ht="46.8" x14ac:dyDescent="0.3">
      <c r="B120" s="169">
        <v>113</v>
      </c>
      <c r="C120" s="169" t="s">
        <v>1609</v>
      </c>
      <c r="D120" s="170" t="s">
        <v>51</v>
      </c>
      <c r="E120" s="170" t="s">
        <v>1610</v>
      </c>
      <c r="F120" s="169" t="s">
        <v>1215</v>
      </c>
      <c r="G120" s="169"/>
      <c r="H120" s="169" t="s">
        <v>102</v>
      </c>
      <c r="I120" s="169"/>
      <c r="J120" s="169"/>
      <c r="K120" s="169"/>
      <c r="L120" s="169" t="s">
        <v>102</v>
      </c>
      <c r="M120" s="169" t="s">
        <v>102</v>
      </c>
      <c r="N120" s="169"/>
      <c r="O120" s="169"/>
      <c r="P120" s="169"/>
      <c r="Q120" s="169"/>
      <c r="R120" s="169"/>
      <c r="S120" s="169"/>
      <c r="T120" s="169"/>
      <c r="U120" s="169" t="s">
        <v>102</v>
      </c>
      <c r="V120" s="169"/>
      <c r="W120" s="169"/>
      <c r="X120" s="169"/>
      <c r="Y120" s="169"/>
      <c r="Z120" s="170" t="s">
        <v>51</v>
      </c>
      <c r="AA120" s="170" t="s">
        <v>1611</v>
      </c>
      <c r="AB120" s="170"/>
      <c r="AC120" s="170"/>
      <c r="AD120" s="171" t="s">
        <v>1612</v>
      </c>
    </row>
    <row r="121" spans="2:30" ht="78" x14ac:dyDescent="0.3">
      <c r="B121" s="169">
        <v>114</v>
      </c>
      <c r="C121" s="169" t="s">
        <v>1017</v>
      </c>
      <c r="D121" s="170" t="s">
        <v>51</v>
      </c>
      <c r="E121" s="170" t="s">
        <v>1740</v>
      </c>
      <c r="F121" s="169" t="s">
        <v>1215</v>
      </c>
      <c r="G121" s="169" t="s">
        <v>102</v>
      </c>
      <c r="H121" s="169" t="s">
        <v>102</v>
      </c>
      <c r="I121" s="169"/>
      <c r="J121" s="169"/>
      <c r="K121" s="169"/>
      <c r="L121" s="169"/>
      <c r="M121" s="169"/>
      <c r="N121" s="169" t="s">
        <v>102</v>
      </c>
      <c r="O121" s="169" t="s">
        <v>102</v>
      </c>
      <c r="P121" s="169"/>
      <c r="Q121" s="169"/>
      <c r="R121" s="169"/>
      <c r="S121" s="169"/>
      <c r="T121" s="169" t="s">
        <v>102</v>
      </c>
      <c r="U121" s="169" t="s">
        <v>102</v>
      </c>
      <c r="V121" s="169"/>
      <c r="W121" s="169"/>
      <c r="X121" s="169" t="s">
        <v>102</v>
      </c>
      <c r="Y121" s="169"/>
      <c r="Z121" s="170" t="s">
        <v>1741</v>
      </c>
      <c r="AA121" s="175" t="s">
        <v>1742</v>
      </c>
      <c r="AB121" s="170" t="s">
        <v>1743</v>
      </c>
      <c r="AC121" s="175" t="s">
        <v>1744</v>
      </c>
      <c r="AD121" s="176" t="s">
        <v>1745</v>
      </c>
    </row>
    <row r="122" spans="2:30" ht="31.2" x14ac:dyDescent="0.3">
      <c r="B122" s="169">
        <v>115</v>
      </c>
      <c r="C122" s="169" t="s">
        <v>1613</v>
      </c>
      <c r="D122" s="170" t="s">
        <v>18</v>
      </c>
      <c r="E122" s="170" t="s">
        <v>1614</v>
      </c>
      <c r="F122" s="169" t="s">
        <v>1236</v>
      </c>
      <c r="G122" s="169"/>
      <c r="H122" s="169"/>
      <c r="I122" s="169" t="s">
        <v>102</v>
      </c>
      <c r="J122" s="169"/>
      <c r="K122" s="169"/>
      <c r="L122" s="169"/>
      <c r="M122" s="169"/>
      <c r="N122" s="169"/>
      <c r="O122" s="169"/>
      <c r="P122" s="169"/>
      <c r="Q122" s="169"/>
      <c r="R122" s="169"/>
      <c r="S122" s="169"/>
      <c r="T122" s="169" t="s">
        <v>102</v>
      </c>
      <c r="U122" s="169"/>
      <c r="V122" s="169"/>
      <c r="W122" s="169"/>
      <c r="X122" s="169"/>
      <c r="Y122" s="169"/>
      <c r="Z122" s="170" t="s">
        <v>18</v>
      </c>
      <c r="AA122" s="170" t="s">
        <v>1615</v>
      </c>
      <c r="AB122" s="170"/>
      <c r="AC122" s="170"/>
      <c r="AD122" s="171" t="s">
        <v>1616</v>
      </c>
    </row>
    <row r="123" spans="2:30" ht="109.2" x14ac:dyDescent="0.3">
      <c r="B123" s="169">
        <v>116</v>
      </c>
      <c r="C123" s="169" t="s">
        <v>1617</v>
      </c>
      <c r="D123" s="170" t="s">
        <v>51</v>
      </c>
      <c r="E123" s="170" t="s">
        <v>1618</v>
      </c>
      <c r="F123" s="169" t="s">
        <v>1215</v>
      </c>
      <c r="G123" s="169"/>
      <c r="H123" s="169" t="s">
        <v>102</v>
      </c>
      <c r="I123" s="169"/>
      <c r="J123" s="169"/>
      <c r="K123" s="169"/>
      <c r="L123" s="169"/>
      <c r="M123" s="169"/>
      <c r="N123" s="169"/>
      <c r="O123" s="169"/>
      <c r="P123" s="169"/>
      <c r="Q123" s="169"/>
      <c r="R123" s="169"/>
      <c r="S123" s="169"/>
      <c r="T123" s="169"/>
      <c r="U123" s="169"/>
      <c r="V123" s="169"/>
      <c r="W123" s="169"/>
      <c r="X123" s="169"/>
      <c r="Y123" s="169"/>
      <c r="Z123" s="170" t="s">
        <v>86</v>
      </c>
      <c r="AA123" s="170" t="s">
        <v>1619</v>
      </c>
      <c r="AB123" s="170"/>
      <c r="AC123" s="170"/>
      <c r="AD123" s="171" t="s">
        <v>1620</v>
      </c>
    </row>
    <row r="124" spans="2:30" ht="62.4" x14ac:dyDescent="0.3">
      <c r="B124" s="169">
        <v>117</v>
      </c>
      <c r="C124" s="169" t="s">
        <v>1710</v>
      </c>
      <c r="D124" s="170" t="s">
        <v>1711</v>
      </c>
      <c r="E124" s="170" t="s">
        <v>1712</v>
      </c>
      <c r="F124" s="169" t="s">
        <v>1236</v>
      </c>
      <c r="G124" s="169"/>
      <c r="H124" s="169"/>
      <c r="I124" s="169"/>
      <c r="J124" s="169" t="s">
        <v>102</v>
      </c>
      <c r="K124" s="169" t="s">
        <v>102</v>
      </c>
      <c r="L124" s="169" t="s">
        <v>102</v>
      </c>
      <c r="M124" s="169"/>
      <c r="N124" s="169" t="s">
        <v>102</v>
      </c>
      <c r="O124" s="169" t="s">
        <v>102</v>
      </c>
      <c r="P124" s="169"/>
      <c r="Q124" s="169" t="s">
        <v>102</v>
      </c>
      <c r="R124" s="169"/>
      <c r="S124" s="169" t="s">
        <v>102</v>
      </c>
      <c r="T124" s="169"/>
      <c r="U124" s="169"/>
      <c r="V124" s="169"/>
      <c r="W124" s="169"/>
      <c r="X124" s="169" t="s">
        <v>102</v>
      </c>
      <c r="Y124" s="169"/>
      <c r="Z124" s="170" t="s">
        <v>1713</v>
      </c>
      <c r="AA124" s="172" t="s">
        <v>1714</v>
      </c>
      <c r="AB124" s="170" t="s">
        <v>1715</v>
      </c>
      <c r="AC124" s="170" t="s">
        <v>1716</v>
      </c>
      <c r="AD124" s="176" t="s">
        <v>1717</v>
      </c>
    </row>
    <row r="125" spans="2:30" ht="62.4" x14ac:dyDescent="0.3">
      <c r="B125" s="169">
        <v>118</v>
      </c>
      <c r="C125" s="169" t="s">
        <v>1621</v>
      </c>
      <c r="D125" s="170" t="s">
        <v>57</v>
      </c>
      <c r="E125" s="170" t="s">
        <v>1622</v>
      </c>
      <c r="F125" s="169" t="s">
        <v>1236</v>
      </c>
      <c r="G125" s="169"/>
      <c r="H125" s="169"/>
      <c r="I125" s="169"/>
      <c r="J125" s="169"/>
      <c r="K125" s="169"/>
      <c r="L125" s="169"/>
      <c r="M125" s="169"/>
      <c r="N125" s="169"/>
      <c r="O125" s="169"/>
      <c r="P125" s="169"/>
      <c r="Q125" s="169"/>
      <c r="R125" s="169"/>
      <c r="S125" s="169"/>
      <c r="T125" s="169"/>
      <c r="U125" s="169"/>
      <c r="V125" s="169"/>
      <c r="W125" s="169"/>
      <c r="X125" s="169"/>
      <c r="Y125" s="169"/>
      <c r="Z125" s="170" t="s">
        <v>86</v>
      </c>
      <c r="AA125" s="172" t="s">
        <v>1623</v>
      </c>
      <c r="AB125" s="173"/>
      <c r="AC125" s="172"/>
      <c r="AD125" s="171" t="s">
        <v>1624</v>
      </c>
    </row>
    <row r="126" spans="2:30" ht="78" x14ac:dyDescent="0.3">
      <c r="B126" s="169">
        <v>119</v>
      </c>
      <c r="C126" s="169" t="s">
        <v>1625</v>
      </c>
      <c r="D126" s="170" t="s">
        <v>51</v>
      </c>
      <c r="E126" s="170" t="s">
        <v>1626</v>
      </c>
      <c r="F126" s="169" t="s">
        <v>1215</v>
      </c>
      <c r="G126" s="169"/>
      <c r="H126" s="169" t="s">
        <v>102</v>
      </c>
      <c r="I126" s="169"/>
      <c r="J126" s="169"/>
      <c r="K126" s="169"/>
      <c r="L126" s="169"/>
      <c r="M126" s="169"/>
      <c r="N126" s="169"/>
      <c r="O126" s="169"/>
      <c r="P126" s="169"/>
      <c r="Q126" s="169"/>
      <c r="R126" s="169"/>
      <c r="S126" s="169"/>
      <c r="T126" s="169"/>
      <c r="U126" s="169"/>
      <c r="V126" s="169"/>
      <c r="W126" s="169"/>
      <c r="X126" s="169"/>
      <c r="Y126" s="169"/>
      <c r="Z126" s="170" t="s">
        <v>86</v>
      </c>
      <c r="AA126" s="170" t="s">
        <v>1627</v>
      </c>
      <c r="AB126" s="170"/>
      <c r="AC126" s="170"/>
      <c r="AD126" s="171" t="s">
        <v>1628</v>
      </c>
    </row>
    <row r="127" spans="2:30" ht="140.4" x14ac:dyDescent="0.3">
      <c r="B127" s="169">
        <v>120</v>
      </c>
      <c r="C127" s="169" t="s">
        <v>917</v>
      </c>
      <c r="D127" s="170" t="s">
        <v>44</v>
      </c>
      <c r="E127" s="170" t="s">
        <v>1729</v>
      </c>
      <c r="F127" s="169" t="s">
        <v>1215</v>
      </c>
      <c r="G127" s="169" t="s">
        <v>102</v>
      </c>
      <c r="H127" s="169" t="s">
        <v>102</v>
      </c>
      <c r="I127" s="169" t="s">
        <v>102</v>
      </c>
      <c r="J127" s="169" t="s">
        <v>102</v>
      </c>
      <c r="K127" s="169"/>
      <c r="L127" s="169" t="s">
        <v>102</v>
      </c>
      <c r="M127" s="169"/>
      <c r="N127" s="169"/>
      <c r="O127" s="169" t="s">
        <v>102</v>
      </c>
      <c r="P127" s="169"/>
      <c r="Q127" s="169"/>
      <c r="R127" s="169"/>
      <c r="S127" s="169"/>
      <c r="T127" s="169"/>
      <c r="U127" s="169" t="s">
        <v>102</v>
      </c>
      <c r="V127" s="169"/>
      <c r="W127" s="169"/>
      <c r="X127" s="169"/>
      <c r="Y127" s="169"/>
      <c r="Z127" s="170" t="s">
        <v>1730</v>
      </c>
      <c r="AA127" s="175" t="s">
        <v>1731</v>
      </c>
      <c r="AB127" s="170" t="s">
        <v>1896</v>
      </c>
      <c r="AC127" s="170" t="s">
        <v>1732</v>
      </c>
      <c r="AD127" s="176" t="s">
        <v>1733</v>
      </c>
    </row>
    <row r="128" spans="2:30" ht="46.8" x14ac:dyDescent="0.3">
      <c r="B128" s="169">
        <v>121</v>
      </c>
      <c r="C128" s="169" t="s">
        <v>179</v>
      </c>
      <c r="D128" s="170" t="s">
        <v>10</v>
      </c>
      <c r="E128" s="170" t="s">
        <v>1629</v>
      </c>
      <c r="F128" s="169" t="s">
        <v>1215</v>
      </c>
      <c r="G128" s="169" t="s">
        <v>102</v>
      </c>
      <c r="H128" s="169"/>
      <c r="I128" s="169"/>
      <c r="J128" s="169" t="s">
        <v>102</v>
      </c>
      <c r="K128" s="169" t="s">
        <v>102</v>
      </c>
      <c r="L128" s="169" t="s">
        <v>102</v>
      </c>
      <c r="M128" s="169" t="s">
        <v>102</v>
      </c>
      <c r="N128" s="169"/>
      <c r="O128" s="169" t="s">
        <v>102</v>
      </c>
      <c r="P128" s="169"/>
      <c r="Q128" s="169" t="s">
        <v>102</v>
      </c>
      <c r="R128" s="169"/>
      <c r="S128" s="169"/>
      <c r="T128" s="169"/>
      <c r="U128" s="169"/>
      <c r="V128" s="169"/>
      <c r="W128" s="169"/>
      <c r="X128" s="169"/>
      <c r="Y128" s="169"/>
      <c r="Z128" s="170" t="s">
        <v>10</v>
      </c>
      <c r="AA128" s="172" t="s">
        <v>1630</v>
      </c>
      <c r="AB128" s="174" t="s">
        <v>1631</v>
      </c>
      <c r="AC128" s="172" t="s">
        <v>1632</v>
      </c>
      <c r="AD128" s="171" t="s">
        <v>1633</v>
      </c>
    </row>
    <row r="129" spans="2:30" ht="171.6" x14ac:dyDescent="0.3">
      <c r="B129" s="169">
        <v>122</v>
      </c>
      <c r="C129" s="169" t="s">
        <v>136</v>
      </c>
      <c r="D129" s="170" t="s">
        <v>57</v>
      </c>
      <c r="E129" s="170" t="s">
        <v>1634</v>
      </c>
      <c r="F129" s="169" t="s">
        <v>1215</v>
      </c>
      <c r="G129" s="169"/>
      <c r="H129" s="169" t="s">
        <v>102</v>
      </c>
      <c r="I129" s="169"/>
      <c r="J129" s="169" t="s">
        <v>102</v>
      </c>
      <c r="K129" s="169"/>
      <c r="L129" s="169"/>
      <c r="M129" s="169"/>
      <c r="N129" s="169" t="s">
        <v>102</v>
      </c>
      <c r="O129" s="169"/>
      <c r="P129" s="169"/>
      <c r="Q129" s="169"/>
      <c r="R129" s="169"/>
      <c r="S129" s="169"/>
      <c r="T129" s="169"/>
      <c r="U129" s="169" t="s">
        <v>102</v>
      </c>
      <c r="V129" s="169"/>
      <c r="W129" s="169" t="s">
        <v>102</v>
      </c>
      <c r="X129" s="169" t="s">
        <v>102</v>
      </c>
      <c r="Y129" s="169"/>
      <c r="Z129" s="170" t="s">
        <v>1635</v>
      </c>
      <c r="AA129" s="172" t="s">
        <v>1636</v>
      </c>
      <c r="AB129" s="174" t="s">
        <v>1897</v>
      </c>
      <c r="AC129" s="172" t="s">
        <v>1898</v>
      </c>
      <c r="AD129" s="171" t="s">
        <v>1637</v>
      </c>
    </row>
    <row r="130" spans="2:30" ht="62.4" x14ac:dyDescent="0.3">
      <c r="B130" s="169">
        <v>123</v>
      </c>
      <c r="C130" s="169" t="s">
        <v>1857</v>
      </c>
      <c r="D130" s="170" t="s">
        <v>1858</v>
      </c>
      <c r="E130" s="170" t="s">
        <v>1859</v>
      </c>
      <c r="F130" s="169" t="s">
        <v>1860</v>
      </c>
      <c r="G130" s="169"/>
      <c r="H130" s="169" t="s">
        <v>102</v>
      </c>
      <c r="I130" s="169"/>
      <c r="J130" s="169"/>
      <c r="K130" s="169"/>
      <c r="L130" s="169"/>
      <c r="M130" s="169"/>
      <c r="N130" s="169"/>
      <c r="O130" s="169" t="s">
        <v>102</v>
      </c>
      <c r="P130" s="169"/>
      <c r="Q130" s="169"/>
      <c r="R130" s="169"/>
      <c r="S130" s="169"/>
      <c r="T130" s="169"/>
      <c r="U130" s="169"/>
      <c r="V130" s="169"/>
      <c r="W130" s="169"/>
      <c r="X130" s="169" t="s">
        <v>102</v>
      </c>
      <c r="Y130" s="169"/>
      <c r="Z130" s="170" t="s">
        <v>57</v>
      </c>
      <c r="AA130" s="175" t="s">
        <v>1861</v>
      </c>
      <c r="AB130" s="170" t="s">
        <v>1862</v>
      </c>
      <c r="AC130" s="175" t="s">
        <v>1863</v>
      </c>
      <c r="AD130" s="176" t="s">
        <v>1864</v>
      </c>
    </row>
    <row r="131" spans="2:30" ht="46.8" x14ac:dyDescent="0.3">
      <c r="B131" s="169">
        <v>124</v>
      </c>
      <c r="C131" s="169" t="s">
        <v>1638</v>
      </c>
      <c r="D131" s="170" t="s">
        <v>51</v>
      </c>
      <c r="E131" s="170" t="s">
        <v>1639</v>
      </c>
      <c r="F131" s="169" t="s">
        <v>1215</v>
      </c>
      <c r="G131" s="169"/>
      <c r="H131" s="169" t="s">
        <v>102</v>
      </c>
      <c r="I131" s="169"/>
      <c r="J131" s="169"/>
      <c r="K131" s="169"/>
      <c r="L131" s="169"/>
      <c r="M131" s="169"/>
      <c r="N131" s="169"/>
      <c r="O131" s="169"/>
      <c r="P131" s="169"/>
      <c r="Q131" s="169"/>
      <c r="R131" s="169"/>
      <c r="S131" s="169"/>
      <c r="T131" s="169"/>
      <c r="U131" s="169"/>
      <c r="V131" s="169"/>
      <c r="W131" s="169"/>
      <c r="X131" s="169"/>
      <c r="Y131" s="169"/>
      <c r="Z131" s="170" t="s">
        <v>86</v>
      </c>
      <c r="AA131" s="172" t="s">
        <v>1640</v>
      </c>
      <c r="AB131" s="173"/>
      <c r="AC131" s="172"/>
      <c r="AD131" s="171" t="s">
        <v>1641</v>
      </c>
    </row>
    <row r="132" spans="2:30" ht="46.8" x14ac:dyDescent="0.3">
      <c r="B132" s="169">
        <v>125</v>
      </c>
      <c r="C132" s="169" t="s">
        <v>1642</v>
      </c>
      <c r="D132" s="170" t="s">
        <v>12</v>
      </c>
      <c r="E132" s="170" t="s">
        <v>1643</v>
      </c>
      <c r="F132" s="169" t="s">
        <v>1215</v>
      </c>
      <c r="G132" s="169"/>
      <c r="H132" s="169" t="s">
        <v>102</v>
      </c>
      <c r="I132" s="169"/>
      <c r="J132" s="169"/>
      <c r="K132" s="169"/>
      <c r="L132" s="169"/>
      <c r="M132" s="169"/>
      <c r="N132" s="169"/>
      <c r="O132" s="169"/>
      <c r="P132" s="169"/>
      <c r="Q132" s="169" t="s">
        <v>102</v>
      </c>
      <c r="R132" s="169"/>
      <c r="S132" s="169"/>
      <c r="T132" s="169"/>
      <c r="U132" s="169"/>
      <c r="V132" s="169"/>
      <c r="W132" s="169"/>
      <c r="X132" s="169"/>
      <c r="Y132" s="169"/>
      <c r="Z132" s="170" t="s">
        <v>12</v>
      </c>
      <c r="AA132" s="172" t="s">
        <v>1644</v>
      </c>
      <c r="AB132" s="174" t="s">
        <v>1645</v>
      </c>
      <c r="AC132" s="175" t="s">
        <v>1646</v>
      </c>
      <c r="AD132" s="176" t="s">
        <v>1647</v>
      </c>
    </row>
    <row r="133" spans="2:30" ht="46.8" x14ac:dyDescent="0.3">
      <c r="B133" s="169">
        <v>126</v>
      </c>
      <c r="C133" s="169" t="s">
        <v>1648</v>
      </c>
      <c r="D133" s="170" t="s">
        <v>57</v>
      </c>
      <c r="E133" s="170" t="s">
        <v>1649</v>
      </c>
      <c r="F133" s="169" t="s">
        <v>1215</v>
      </c>
      <c r="G133" s="169"/>
      <c r="H133" s="169" t="s">
        <v>102</v>
      </c>
      <c r="I133" s="169"/>
      <c r="J133" s="169"/>
      <c r="K133" s="169"/>
      <c r="L133" s="169"/>
      <c r="M133" s="169"/>
      <c r="N133" s="169"/>
      <c r="O133" s="169"/>
      <c r="P133" s="169"/>
      <c r="Q133" s="169"/>
      <c r="R133" s="169"/>
      <c r="S133" s="169" t="s">
        <v>102</v>
      </c>
      <c r="T133" s="169"/>
      <c r="U133" s="169" t="s">
        <v>102</v>
      </c>
      <c r="V133" s="169"/>
      <c r="W133" s="169"/>
      <c r="X133" s="169"/>
      <c r="Y133" s="169"/>
      <c r="Z133" s="170" t="s">
        <v>1650</v>
      </c>
      <c r="AA133" s="172" t="s">
        <v>1651</v>
      </c>
      <c r="AB133" s="173"/>
      <c r="AC133" s="172"/>
      <c r="AD133" s="171" t="s">
        <v>1652</v>
      </c>
    </row>
    <row r="134" spans="2:30" ht="46.8" x14ac:dyDescent="0.3">
      <c r="B134" s="169">
        <v>127</v>
      </c>
      <c r="C134" s="169" t="s">
        <v>159</v>
      </c>
      <c r="D134" s="170" t="s">
        <v>16</v>
      </c>
      <c r="E134" s="170" t="s">
        <v>1653</v>
      </c>
      <c r="F134" s="169" t="s">
        <v>1236</v>
      </c>
      <c r="G134" s="169"/>
      <c r="H134" s="169"/>
      <c r="I134" s="169"/>
      <c r="J134" s="169" t="s">
        <v>102</v>
      </c>
      <c r="K134" s="169"/>
      <c r="L134" s="169"/>
      <c r="M134" s="169"/>
      <c r="N134" s="169"/>
      <c r="O134" s="169"/>
      <c r="P134" s="169"/>
      <c r="Q134" s="169"/>
      <c r="R134" s="169"/>
      <c r="S134" s="169"/>
      <c r="T134" s="169"/>
      <c r="U134" s="169"/>
      <c r="V134" s="169"/>
      <c r="W134" s="169"/>
      <c r="X134" s="169"/>
      <c r="Y134" s="169"/>
      <c r="Z134" s="170" t="s">
        <v>86</v>
      </c>
      <c r="AA134" s="172" t="s">
        <v>1654</v>
      </c>
      <c r="AB134" s="174" t="s">
        <v>1655</v>
      </c>
      <c r="AC134" s="172" t="s">
        <v>1656</v>
      </c>
      <c r="AD134" s="171" t="s">
        <v>1654</v>
      </c>
    </row>
    <row r="135" spans="2:30" ht="62.4" x14ac:dyDescent="0.3">
      <c r="B135" s="169">
        <v>128</v>
      </c>
      <c r="C135" s="169" t="s">
        <v>587</v>
      </c>
      <c r="D135" s="170" t="s">
        <v>1724</v>
      </c>
      <c r="E135" s="170" t="s">
        <v>1725</v>
      </c>
      <c r="F135" s="169" t="s">
        <v>1236</v>
      </c>
      <c r="G135" s="169" t="s">
        <v>102</v>
      </c>
      <c r="H135" s="169"/>
      <c r="I135" s="169"/>
      <c r="J135" s="169" t="s">
        <v>102</v>
      </c>
      <c r="K135" s="169"/>
      <c r="L135" s="169"/>
      <c r="M135" s="169"/>
      <c r="N135" s="169" t="s">
        <v>102</v>
      </c>
      <c r="O135" s="169" t="s">
        <v>102</v>
      </c>
      <c r="P135" s="169"/>
      <c r="Q135" s="169"/>
      <c r="R135" s="169"/>
      <c r="S135" s="169"/>
      <c r="T135" s="169"/>
      <c r="U135" s="169" t="s">
        <v>102</v>
      </c>
      <c r="V135" s="169"/>
      <c r="W135" s="169"/>
      <c r="X135" s="169"/>
      <c r="Y135" s="169"/>
      <c r="Z135" s="170" t="s">
        <v>52</v>
      </c>
      <c r="AA135" s="170" t="s">
        <v>1726</v>
      </c>
      <c r="AB135" s="170" t="s">
        <v>1727</v>
      </c>
      <c r="AC135" s="170" t="s">
        <v>1728</v>
      </c>
      <c r="AD135" s="176" t="s">
        <v>1726</v>
      </c>
    </row>
  </sheetData>
  <autoFilter ref="B7:AD134" xr:uid="{54980215-F487-47D8-9BF4-F3485477F790}">
    <sortState xmlns:xlrd2="http://schemas.microsoft.com/office/spreadsheetml/2017/richdata2" ref="B8:AD135">
      <sortCondition ref="C7:C134"/>
    </sortState>
  </autoFilter>
  <mergeCells count="4">
    <mergeCell ref="B6:F6"/>
    <mergeCell ref="G6:O6"/>
    <mergeCell ref="P6:Z6"/>
    <mergeCell ref="AA6:AD6"/>
  </mergeCells>
  <hyperlinks>
    <hyperlink ref="AD61" r:id="rId1" xr:uid="{FDD4499E-7ADE-4F1E-AE24-96F875003431}"/>
    <hyperlink ref="AD58" r:id="rId2" xr:uid="{CA882957-A626-4372-87FB-8C9B8DA3C65E}"/>
    <hyperlink ref="AD111" r:id="rId3" xr:uid="{6AEC45E5-8944-4901-AD64-6E33197BF2EC}"/>
    <hyperlink ref="AA111" r:id="rId4" xr:uid="{CA0986DF-FF54-484A-A1BE-28F41160804A}"/>
    <hyperlink ref="AD122" r:id="rId5" xr:uid="{5ED5CBE6-C14E-4F2B-9A8F-75E2384598B4}"/>
    <hyperlink ref="AD84" r:id="rId6" xr:uid="{F08FACBF-F90A-4B4A-BDA6-0181C23E40E8}"/>
    <hyperlink ref="AD49" r:id="rId7" xr:uid="{E33264CD-D228-4827-AD9D-9DB5C9BB841F}"/>
    <hyperlink ref="AD8" r:id="rId8" xr:uid="{4B366838-0501-4684-A7C9-201482102ECE}"/>
    <hyperlink ref="AD106" r:id="rId9" xr:uid="{48BB80C9-0D63-4C54-B05F-5473EFCA3835}"/>
    <hyperlink ref="AD72" r:id="rId10" xr:uid="{FC30A840-67CC-4D28-9088-FDEFA66A3407}"/>
    <hyperlink ref="AD10" r:id="rId11" xr:uid="{FE8132C8-9AB3-4D62-BC1C-01BF02D22CCF}"/>
    <hyperlink ref="AD110" r:id="rId12" xr:uid="{282593DE-D702-417E-9BFD-D94B98484D43}"/>
    <hyperlink ref="AD116" r:id="rId13" xr:uid="{B051A1AE-2368-47AF-9349-3190CD49B202}"/>
    <hyperlink ref="AD112" r:id="rId14" xr:uid="{7EA62F2A-D8E3-4A0B-9B2E-941947253F34}"/>
    <hyperlink ref="AA112" r:id="rId15" xr:uid="{6BD3A548-5F2E-443D-9A30-36D5E489B162}"/>
    <hyperlink ref="AD76" r:id="rId16" xr:uid="{351B8AAC-48BB-41FC-BC9F-F92D5AF141A4}"/>
    <hyperlink ref="AD48" r:id="rId17" xr:uid="{8EC16E95-DF8C-43D7-B703-EF37DEBE5F90}"/>
    <hyperlink ref="AA48" r:id="rId18" xr:uid="{47EBFCF8-202A-4B72-BB57-A862515AFE32}"/>
    <hyperlink ref="AD41" r:id="rId19" xr:uid="{2A9CD88D-79EC-43CB-B449-B05515F3FD14}"/>
    <hyperlink ref="AA41" r:id="rId20" xr:uid="{E04D3580-F1FE-454A-B2AF-80AECE746DEC}"/>
    <hyperlink ref="AD134" r:id="rId21" xr:uid="{BD230274-FC38-4204-9B6F-65A917B8163C}"/>
    <hyperlink ref="AA134" r:id="rId22" xr:uid="{30D686FB-D392-40B4-9258-8C1803927E4A}"/>
    <hyperlink ref="AD118" r:id="rId23" xr:uid="{F16EC83C-0C9A-42D3-9C17-0E89DB38F33B}"/>
    <hyperlink ref="AD45" r:id="rId24" xr:uid="{186FF4B7-1764-49FD-AEC8-9D07CF379B93}"/>
    <hyperlink ref="AA45" r:id="rId25" xr:uid="{6518C876-B958-4729-A8CC-1F107485CFBE}"/>
    <hyperlink ref="AD89" r:id="rId26" xr:uid="{B71A6B35-48EA-454C-A32E-71FEEE9C0138}"/>
    <hyperlink ref="AA89" r:id="rId27" xr:uid="{435BA8FC-150D-4E11-A435-49A98FAAC553}"/>
    <hyperlink ref="AD32" r:id="rId28" xr:uid="{6F114F81-8BCD-4E73-BB46-D501A9580F8D}"/>
    <hyperlink ref="AA32" r:id="rId29" xr:uid="{7D30D175-6AEE-4752-B85C-0915C148EB8E}"/>
    <hyperlink ref="AD27" r:id="rId30" xr:uid="{F9FDD8BF-E7B6-499D-9A0B-AB6D423A817D}"/>
    <hyperlink ref="AA23" r:id="rId31" xr:uid="{CD778B6C-55FB-4E89-9092-3D6D7E8D6DFC}"/>
    <hyperlink ref="AD23" r:id="rId32" xr:uid="{AA5924D4-8A76-474C-B2E8-7603EFA5826A}"/>
    <hyperlink ref="AD30" r:id="rId33" xr:uid="{718B93A3-D847-41DD-ACE4-4928C59C2E35}"/>
    <hyperlink ref="AA30" r:id="rId34" xr:uid="{B7846387-9180-47F3-A363-C0ECD1109924}"/>
    <hyperlink ref="AD16" r:id="rId35" xr:uid="{7C41E0B0-77D1-480F-951B-5CD5EDB64D55}"/>
    <hyperlink ref="AA16" r:id="rId36" xr:uid="{C0FA5377-45C1-4777-A25F-3025F64D6D46}"/>
    <hyperlink ref="AD82" r:id="rId37" xr:uid="{D56E4DF0-211E-4187-ABE2-A2D29847D88D}"/>
    <hyperlink ref="AA82" r:id="rId38" xr:uid="{0A15EA37-FBD7-47D7-8307-7BBDFF68B4D2}"/>
    <hyperlink ref="AA19" r:id="rId39" xr:uid="{856A7F72-C2B5-42E1-A54D-CCA9575510D3}"/>
    <hyperlink ref="AD19" r:id="rId40" xr:uid="{78C96EFB-1AFA-4959-AE74-04C295F61D7F}"/>
    <hyperlink ref="AA25" r:id="rId41" xr:uid="{565997D8-D9E9-4B3A-BA27-A06F65B1A6A8}"/>
    <hyperlink ref="AD129" r:id="rId42" xr:uid="{BBC78489-8742-4357-BD49-DAD11B16E96A}"/>
    <hyperlink ref="AA129" r:id="rId43" xr:uid="{7C165EA1-B305-4D71-A96E-3BD265248951}"/>
    <hyperlink ref="AD86" r:id="rId44" xr:uid="{3842858C-4DFD-4741-BBAA-BEDC02BA5045}"/>
    <hyperlink ref="AA86" r:id="rId45" xr:uid="{406B0B30-24DB-4BEE-A74D-500EE325C39E}"/>
    <hyperlink ref="AD96" r:id="rId46" xr:uid="{D83B214C-166D-4232-9498-C56280B13076}"/>
    <hyperlink ref="AA96" r:id="rId47" xr:uid="{9B82B67F-03BC-4219-B3DA-2C5A889D0982}"/>
    <hyperlink ref="AD107" r:id="rId48" xr:uid="{09708C24-B38D-4CCA-9496-B8F5568AC318}"/>
    <hyperlink ref="AA107" r:id="rId49" xr:uid="{372E0B62-EBE4-4A6A-B539-5277DF722BC4}"/>
    <hyperlink ref="AD29" r:id="rId50" xr:uid="{63337042-D6EF-4145-8CCB-CCEA82AEFD87}"/>
    <hyperlink ref="AA29" r:id="rId51" xr:uid="{1037B984-A075-4F0B-9739-CA030509839F}"/>
    <hyperlink ref="AD9" r:id="rId52" xr:uid="{C86B1653-3994-4F29-AC88-22D732B0EC15}"/>
    <hyperlink ref="AD66" r:id="rId53" xr:uid="{374935F4-EB37-4437-8F7F-235CF7A41C49}"/>
    <hyperlink ref="AA66" r:id="rId54" xr:uid="{2B208362-BB61-41E6-B30F-A938AC698F67}"/>
    <hyperlink ref="AD37" r:id="rId55" xr:uid="{0A00FB8F-10CA-4F2B-93D7-43B1B91CF3E7}"/>
    <hyperlink ref="AA37" r:id="rId56" xr:uid="{DF584B79-5D86-4462-AC94-D1A421F6BE62}"/>
    <hyperlink ref="AD67" r:id="rId57" xr:uid="{EE9EC1BC-78E1-44C1-AE92-A802D64948E5}"/>
    <hyperlink ref="AA67" r:id="rId58" xr:uid="{407869EB-7B83-474B-A041-92AC0E19B638}"/>
    <hyperlink ref="AD31" r:id="rId59" xr:uid="{551512DF-1404-47E4-A847-F380B4C0CC2E}"/>
    <hyperlink ref="AA31" r:id="rId60" xr:uid="{6C4DE15A-5AE7-4225-8A36-0AFA2942EDF3}"/>
    <hyperlink ref="AD50" r:id="rId61" xr:uid="{513F1D42-7890-4777-A5EF-05ED9778E4AA}"/>
    <hyperlink ref="AA50" r:id="rId62" xr:uid="{4C2C5681-F486-42D6-BB5B-643096CA477D}"/>
    <hyperlink ref="AD117" r:id="rId63" xr:uid="{20DD7274-5C8B-4B45-811F-D709C972574C}"/>
    <hyperlink ref="AA117" r:id="rId64" xr:uid="{F3ADD271-1F90-4E66-9489-EF41BC60ACA7}"/>
    <hyperlink ref="AD55" r:id="rId65" xr:uid="{D47C9CD0-28ED-40E8-88CD-589313C23A44}"/>
    <hyperlink ref="AA55" r:id="rId66" location="c=th&amp;t=0" xr:uid="{7949CBEE-EDAF-4997-8F9E-13F6E5B63C1E}"/>
    <hyperlink ref="AD119" r:id="rId67" xr:uid="{83382821-4D72-47FC-AAB2-08C915948038}"/>
    <hyperlink ref="AD132" r:id="rId68" xr:uid="{1A8F6476-5807-4537-B902-9C388C49FF4D}"/>
    <hyperlink ref="AA132" r:id="rId69" xr:uid="{C8652E56-7BCD-49CF-B457-7F8C64C4D591}"/>
    <hyperlink ref="AD26" r:id="rId70" xr:uid="{5C5850E1-59F7-4337-96D6-74CDB234B01C}"/>
    <hyperlink ref="AA26" r:id="rId71" xr:uid="{D22AE967-E44A-4658-92F5-342713F3E3BD}"/>
    <hyperlink ref="AD128" r:id="rId72" xr:uid="{E0866642-3314-43E1-8042-13A89EACAF46}"/>
    <hyperlink ref="AA128" r:id="rId73" xr:uid="{BCF573E6-87F6-4EFD-BA62-2A880EC45259}"/>
    <hyperlink ref="AD11" r:id="rId74" xr:uid="{118CE37E-21EB-42A5-A32F-22A133EB5728}"/>
    <hyperlink ref="AD53" r:id="rId75" xr:uid="{5156240D-D108-47C7-9EB3-D4FC9E48BD73}"/>
    <hyperlink ref="AA53" r:id="rId76" xr:uid="{63B63BE6-C4A8-4F47-8A42-E296D57556BC}"/>
    <hyperlink ref="AD93" r:id="rId77" xr:uid="{2E12562F-E6FA-4E9F-B48F-9BE9B9B4B815}"/>
    <hyperlink ref="AA93" r:id="rId78" xr:uid="{6C38E24A-0052-47BE-AACD-13A75E31D599}"/>
    <hyperlink ref="AD102" r:id="rId79" xr:uid="{4ACE43FA-46B2-419F-AF1E-24FF9BC2F085}"/>
    <hyperlink ref="AA102" r:id="rId80" xr:uid="{F5A648CF-78D4-49D8-8BAA-5A83038B76F5}"/>
    <hyperlink ref="AD97" r:id="rId81" xr:uid="{290E5207-EE8D-41E5-BB00-78CF685C1099}"/>
    <hyperlink ref="AA97" r:id="rId82" xr:uid="{3BDD4A1D-DA2E-4F05-B6D0-C85AE411AF6D}"/>
    <hyperlink ref="AD65" r:id="rId83" xr:uid="{B260AC51-A5D9-4A14-9798-FB786D63A09F}"/>
    <hyperlink ref="AA65" r:id="rId84" xr:uid="{63EE550F-178B-4448-AF10-00409F23CAEB}"/>
    <hyperlink ref="AD28" r:id="rId85" xr:uid="{E8FA98DB-45C2-43FE-9BDF-8257F0155984}"/>
    <hyperlink ref="AA28" r:id="rId86" xr:uid="{A147CC66-238F-47E1-9347-E90939BCC8A6}"/>
    <hyperlink ref="AD115" r:id="rId87" xr:uid="{5F98DF8D-34C0-4F6B-8056-3DC77173C3FC}"/>
    <hyperlink ref="AD12" r:id="rId88" xr:uid="{FFAAF563-7B86-454D-AEF2-AA4EDE2D8461}"/>
    <hyperlink ref="AA12" r:id="rId89" xr:uid="{84D31EF7-2B8F-4D40-8C86-CB3B8745FF13}"/>
    <hyperlink ref="AD92" r:id="rId90" xr:uid="{3CA7F2A9-AF7D-4DAC-8DD3-E88EED96721E}"/>
    <hyperlink ref="AA92" r:id="rId91" xr:uid="{6069A3FA-9716-4D91-90C9-BA1570645BF4}"/>
    <hyperlink ref="AD100" r:id="rId92" xr:uid="{C6125277-078B-4560-9EC0-B251D5D2FA10}"/>
    <hyperlink ref="AA100" r:id="rId93" xr:uid="{4FB9654E-CE7B-4E9C-B7E1-F258BBAB61A1}"/>
    <hyperlink ref="AD18" r:id="rId94" xr:uid="{CC6DC2DC-1F0D-47E3-A929-68F8698A04BD}"/>
    <hyperlink ref="AA18" r:id="rId95" xr:uid="{378F9CD2-6A55-427E-B765-041AF35193F2}"/>
    <hyperlink ref="AD85" r:id="rId96" xr:uid="{2CD5BB35-614B-4001-A95C-7EF135C1E894}"/>
    <hyperlink ref="AA85" r:id="rId97" xr:uid="{D77612E5-25E7-40D0-B929-5C3AED75B88E}"/>
    <hyperlink ref="AA13" r:id="rId98" xr:uid="{4447038C-23F4-4233-B415-7F146D967D48}"/>
    <hyperlink ref="AD13" r:id="rId99" xr:uid="{075E9B1E-7EB1-4BDB-93DB-821B15605A82}"/>
    <hyperlink ref="AD14" r:id="rId100" xr:uid="{69A328CC-B780-4328-89F4-C3BBA788AA51}"/>
    <hyperlink ref="AA14" r:id="rId101" location="get-in-touch" xr:uid="{4F05CEC0-400B-4510-BAEF-93C8B0A7EF0E}"/>
    <hyperlink ref="AD15" r:id="rId102" xr:uid="{7D628516-E22F-4C3E-9BE7-3945149C7A42}"/>
    <hyperlink ref="AA15" r:id="rId103" xr:uid="{2E65AF1B-97E5-4336-B934-3D41D2E89D32}"/>
    <hyperlink ref="AD17" r:id="rId104" xr:uid="{3EB0A8DE-76DD-4D90-AB58-1B89BFFFC704}"/>
    <hyperlink ref="AA17" r:id="rId105" xr:uid="{6C3F1DE1-95F4-48F5-939B-A510CC39A87B}"/>
    <hyperlink ref="AD21" r:id="rId106" xr:uid="{105527D6-1FC6-4450-B805-D3EB444E96CE}"/>
    <hyperlink ref="AA21" r:id="rId107" xr:uid="{7C771005-12E7-4E4D-B7F8-0A3864DCD316}"/>
    <hyperlink ref="AD22" r:id="rId108" xr:uid="{EE80DA8A-C7EF-4043-B2AE-7460494249D3}"/>
    <hyperlink ref="AA22" r:id="rId109" xr:uid="{B8BDF7D4-2D31-4C3D-88BA-6B056E882AA2}"/>
    <hyperlink ref="AD33" r:id="rId110" xr:uid="{8234F004-F998-4350-941F-10CE5425F19B}"/>
    <hyperlink ref="AA33" r:id="rId111" xr:uid="{D0708824-40B4-4029-A10E-ADF9AA0B025A}"/>
    <hyperlink ref="AA36" r:id="rId112" xr:uid="{020EF042-237E-4DE7-AC4D-77526AD49F8A}"/>
    <hyperlink ref="AD36" r:id="rId113" xr:uid="{CD0FE203-32C9-4B8C-883A-BB98E598757B}"/>
    <hyperlink ref="AD38" r:id="rId114" xr:uid="{091897FE-5A1C-4662-8260-A0FF3ED331FE}"/>
    <hyperlink ref="AD39" r:id="rId115" xr:uid="{1833C01D-E4CB-4DA4-8028-6EB546520D7B}"/>
    <hyperlink ref="AD40" r:id="rId116" xr:uid="{0552EF26-683F-4571-B7F6-3F8281093F3B}"/>
    <hyperlink ref="AA40" r:id="rId117" xr:uid="{A4E56609-F713-4EAF-81A0-32D100CB1636}"/>
    <hyperlink ref="AD43" r:id="rId118" xr:uid="{F4EC0529-4C93-47AC-97EC-6DFD221F1E6C}"/>
    <hyperlink ref="AA43" r:id="rId119" xr:uid="{16FD6B53-200F-4A72-9C3D-B4A5098FA03E}"/>
    <hyperlink ref="AA47" r:id="rId120" xr:uid="{66321EF8-F931-4B14-B46B-F45DDA152230}"/>
    <hyperlink ref="AD47" r:id="rId121" xr:uid="{244B2256-F135-44EF-9C63-AC913A4D7324}"/>
    <hyperlink ref="AD51" r:id="rId122" xr:uid="{A9E84D97-BDED-4B4C-9427-5731288447C1}"/>
    <hyperlink ref="AA51" r:id="rId123" xr:uid="{4BFEC1AA-B2B6-4FBC-A1D7-DA2234422610}"/>
    <hyperlink ref="AD52" r:id="rId124" xr:uid="{25ADC723-6BF5-44EA-970F-7A8F00D93D8A}"/>
    <hyperlink ref="AD56" r:id="rId125" xr:uid="{3801D12E-2905-4C31-AEAC-764FB7628786}"/>
    <hyperlink ref="AA56" r:id="rId126" xr:uid="{F4769E2B-4782-4D1D-949B-CDA9CCCA8B6A}"/>
    <hyperlink ref="AD57" r:id="rId127" xr:uid="{9EAA24AF-C57B-4915-9053-2B81B45C0D75}"/>
    <hyperlink ref="AA57" r:id="rId128" xr:uid="{83180B19-6BF5-46C2-A6FB-AE12C5564455}"/>
    <hyperlink ref="AD59" r:id="rId129" xr:uid="{1E9F970D-6C4A-40BB-9668-B86CAA3B7A01}"/>
    <hyperlink ref="AA59" r:id="rId130" xr:uid="{0CB1D5C1-E450-4B40-A9E5-E48FD64CA17C}"/>
    <hyperlink ref="AD62" r:id="rId131" xr:uid="{CC67B2A0-F7F7-45E3-8FA3-54419EAF3F42}"/>
    <hyperlink ref="AD69" r:id="rId132" xr:uid="{DBB0F159-E7B7-4DA1-81A5-16323CA45EF9}"/>
    <hyperlink ref="AA69" r:id="rId133" xr:uid="{F147AD67-589A-4F85-9721-517F729E623D}"/>
    <hyperlink ref="AD70" r:id="rId134" xr:uid="{DDCF42E3-324A-48CA-B3F5-AE3615174640}"/>
    <hyperlink ref="AA70" r:id="rId135" xr:uid="{84A15B3E-5DD6-43C6-9BF5-59FCEEC05326}"/>
    <hyperlink ref="AD73" r:id="rId136" xr:uid="{B17FC84F-D2C7-48A5-B4B1-703240269542}"/>
    <hyperlink ref="AD74" r:id="rId137" xr:uid="{30388839-FB77-4CC2-A5C0-11557FE57A28}"/>
    <hyperlink ref="AA74" r:id="rId138" xr:uid="{65C92DA3-5A59-411E-9795-B9B178EC5A21}"/>
    <hyperlink ref="AD77" r:id="rId139" xr:uid="{3B4CEF0C-B80B-4E8F-A301-5FF31E4A3926}"/>
    <hyperlink ref="AD75" r:id="rId140" xr:uid="{8C001983-F217-40F1-B8BE-36ADE015AFD2}"/>
    <hyperlink ref="AA75" r:id="rId141" xr:uid="{43087301-D28F-482C-B536-D619BB4C998B}"/>
    <hyperlink ref="AD79" r:id="rId142" xr:uid="{230FBA9B-5A5A-4761-8289-9705EF526EA3}"/>
    <hyperlink ref="AA79" r:id="rId143" xr:uid="{D3CF2860-7861-4319-82ED-6E27391C0E85}"/>
    <hyperlink ref="AD81" r:id="rId144" xr:uid="{62DB37E0-6DA9-4751-9249-AFC10AB86721}"/>
    <hyperlink ref="AD83" r:id="rId145" xr:uid="{D62DE551-375B-47AF-8030-D3B6B37360E9}"/>
    <hyperlink ref="AA83" r:id="rId146" xr:uid="{D410C7AE-3080-48CC-9EBF-7FEF235C283C}"/>
    <hyperlink ref="AD90" r:id="rId147" xr:uid="{BC1D59B0-6929-4878-B34F-7D67B728C4F0}"/>
    <hyperlink ref="AA90" r:id="rId148" xr:uid="{026DD965-A92B-4E03-9632-BC36EA7FB8B5}"/>
    <hyperlink ref="AD104" r:id="rId149" xr:uid="{331B735A-9D0E-4E09-98C6-2BDBB9E6F0F5}"/>
    <hyperlink ref="AA104" r:id="rId150" xr:uid="{C4FD5D5F-E0D1-4BD6-807B-56090D42A501}"/>
    <hyperlink ref="AD109" r:id="rId151" xr:uid="{4B675CEF-BF90-480F-B855-9CEE016C8CD5}"/>
    <hyperlink ref="AA109" r:id="rId152" xr:uid="{6009FDCE-38DC-4B15-9C37-3A4419936BFD}"/>
    <hyperlink ref="AD120" r:id="rId153" xr:uid="{F2C2CDF3-D53E-4663-9019-2F403354F317}"/>
    <hyperlink ref="AD123" r:id="rId154" xr:uid="{6EE9EC57-F88A-42A2-9A5C-0ABEF11F2C65}"/>
    <hyperlink ref="AD125" r:id="rId155" xr:uid="{1A6FC84A-9CAC-42EA-A2B9-98C16A640305}"/>
    <hyperlink ref="AA125" r:id="rId156" xr:uid="{590B01A7-2BDA-4BF4-AA38-EBCCF1D5FD32}"/>
    <hyperlink ref="AD126" r:id="rId157" xr:uid="{B7AD2804-261B-4567-9848-32FD38713311}"/>
    <hyperlink ref="AD131" r:id="rId158" xr:uid="{1D6CA691-846E-418E-B935-DA352ADD8AC9}"/>
    <hyperlink ref="AA131" r:id="rId159" xr:uid="{4D2AC94F-F5F7-45BE-94C7-CA9893321699}"/>
    <hyperlink ref="AA133" r:id="rId160" xr:uid="{034C29CA-2439-4814-8289-88315B9508B4}"/>
    <hyperlink ref="AD133" r:id="rId161" xr:uid="{F303F21F-B6C3-41E5-A541-02B88B2A26A3}"/>
    <hyperlink ref="AC66" r:id="rId162" xr:uid="{8D62FF26-44BF-4F6C-B528-64E686BCCA06}"/>
    <hyperlink ref="AC82" r:id="rId163" xr:uid="{E55A41EB-AF1E-4D2D-A839-C7D3846FBD69}"/>
    <hyperlink ref="AC96" r:id="rId164" xr:uid="{591EA222-592E-49C0-927D-4B8C76C0C137}"/>
    <hyperlink ref="AC50" r:id="rId165" xr:uid="{0E685468-B31C-4DE5-847C-852207DA4ABE}"/>
    <hyperlink ref="AC16" r:id="rId166" display="https://www.linkedin.com/in/attila-d%C3%A1vid-580591ba/" xr:uid="{38BAC184-841E-472B-BFB1-8344BD7FD375}"/>
    <hyperlink ref="AC19" r:id="rId167" display="https://www.linkedin.com/in/keshavsundaresh/" xr:uid="{9329CC54-B394-49E3-9031-D3DC6FBDD412}"/>
    <hyperlink ref="AC30" r:id="rId168" display="https://www.linkedin.com/in/ekasit-veerasarn-160aab59/_x000a_" xr:uid="{587097C2-74C5-45A9-BE79-A83EB4E62CB4}"/>
    <hyperlink ref="AC11" r:id="rId169" xr:uid="{9981AE45-15A1-4F8E-922F-2665AA58C164}"/>
    <hyperlink ref="AC129" r:id="rId170" display="https://www.linkedin.com/in/amitmangwani/_x000a_" xr:uid="{A456C13B-6138-4CAD-A7C4-09001058C784}"/>
    <hyperlink ref="AC97" r:id="rId171" display="keimdm@ornl.gov , +1 8655769122" xr:uid="{2300A431-DA15-4B8A-8B24-14C5CB4B6A29}"/>
    <hyperlink ref="AA60" r:id="rId172" xr:uid="{F2D94B86-C76D-4E39-A348-CF12F1E433DA}"/>
    <hyperlink ref="AD60" r:id="rId173" xr:uid="{9508A49A-53CD-45FA-8992-06313CAF2C45}"/>
    <hyperlink ref="AD105" r:id="rId174" xr:uid="{7F186FFE-30D6-4A51-8D6A-BF2916797748}"/>
    <hyperlink ref="AA105" r:id="rId175" xr:uid="{B91CDE87-4EC9-45D9-AE84-708F00A49126}"/>
    <hyperlink ref="AA101" r:id="rId176" xr:uid="{CBF4068E-D31C-4D8B-91D5-26DFB0749608}"/>
    <hyperlink ref="AD101" r:id="rId177" xr:uid="{990BD108-5F5C-4D7C-B340-CA427E50967E}"/>
    <hyperlink ref="AC89" r:id="rId178" display="https://www.linkedin.com/in/dave-ritchie/" xr:uid="{AE487E4C-09DE-4953-B6D6-4A8FDC7B1893}"/>
    <hyperlink ref="AC61" r:id="rId179" display="https://www.linkedin.com/in/vivek-mahajan-17b345b1/_x000a_" xr:uid="{C6AEB1B8-D2B0-40FA-BB29-7675D12D991E}"/>
    <hyperlink ref="AC86" r:id="rId180" display="https://www.linkedin.com/in/mayleng/" xr:uid="{23315645-A8EE-4118-9C02-539C79B48878}"/>
    <hyperlink ref="AC134" r:id="rId181" display="https://www.linkedin.com/in/wakako-saito-2ba8935/" xr:uid="{912E604C-386A-46BC-8974-8C23152C42C5}"/>
    <hyperlink ref="AA34" r:id="rId182" xr:uid="{7BE94D14-5825-47C0-9453-1E4B136CC305}"/>
    <hyperlink ref="AD34" r:id="rId183" xr:uid="{048F7E87-AB6C-4BAC-B188-76B36BD868AE}"/>
    <hyperlink ref="AC34" r:id="rId184" xr:uid="{276804F4-1F4B-4F6E-99AD-3E142B817AC2}"/>
    <hyperlink ref="AC10" r:id="rId185" xr:uid="{7E175A58-14E1-4D50-9813-7BD680904C66}"/>
    <hyperlink ref="AC116" r:id="rId186" xr:uid="{FC8C568B-6175-4A5B-91A6-919E482B8367}"/>
    <hyperlink ref="AC92" r:id="rId187" xr:uid="{481DE8B7-01A0-474E-9840-D640003BF573}"/>
    <hyperlink ref="AC44" r:id="rId188" xr:uid="{DE6D9063-BE01-4720-A8B2-A120D41839F0}"/>
    <hyperlink ref="AC132" r:id="rId189" display="https://www.linkedin.com/in/terence-lui-027632147/_x000a_" xr:uid="{5C26410F-FD04-4740-85E0-CCFA31379882}"/>
    <hyperlink ref="AA124" r:id="rId190" xr:uid="{2361319B-441F-4700-B772-928A5A1F3329}"/>
    <hyperlink ref="AC55" r:id="rId191" xr:uid="{414B8321-6B04-4BD3-A2D7-5E9E41BB1BA3}"/>
    <hyperlink ref="AC25" r:id="rId192" display="jingfeng.xu@arup.com _x000a_ +65 6411 2570_x000a__x000a__x000a_" xr:uid="{A91A6D30-5263-45E6-8E1E-C274D4417F94}"/>
    <hyperlink ref="AD25" r:id="rId193" xr:uid="{0A8D68C6-39F8-4D9B-888F-49B0C3DC5BCD}"/>
    <hyperlink ref="AA127" r:id="rId194" xr:uid="{C0AD3391-0F8E-4623-9406-04E5DC2164E3}"/>
    <hyperlink ref="AD127" r:id="rId195" xr:uid="{7451C97B-0EDE-43D4-A6E7-F69D1707FB30}"/>
    <hyperlink ref="AA20" r:id="rId196" xr:uid="{B57E812A-26EB-4C03-9CFD-651E60056CCE}"/>
    <hyperlink ref="AD20" r:id="rId197" xr:uid="{B150FD70-5FEA-4CA1-930D-2CF98B24A1E9}"/>
    <hyperlink ref="AA121" r:id="rId198" xr:uid="{8D268580-28B2-4CB4-A6A2-617659F3AEF1}"/>
    <hyperlink ref="AD121" r:id="rId199" xr:uid="{C0808D93-F928-4EA1-85C2-79FB27122E22}"/>
    <hyperlink ref="AC121" r:id="rId200" xr:uid="{CAD084F9-2CEA-42D9-95AE-E117E1D767BE}"/>
    <hyperlink ref="AA113" r:id="rId201" xr:uid="{09DDE8AC-DF93-4AFE-9109-B3160AA85C57}"/>
    <hyperlink ref="AC113" r:id="rId202" display="https://www.linkedin.com/in/csanz/" xr:uid="{EAAD048B-40FB-4422-8E02-1A5CA074C1BE}"/>
    <hyperlink ref="AD113" r:id="rId203" xr:uid="{E33CA0C8-4AD5-4ECC-9529-AEDAAA640C5B}"/>
    <hyperlink ref="AA71" r:id="rId204" xr:uid="{8E568949-79F6-42B1-80FC-3A58F8B32F1C}"/>
    <hyperlink ref="AD71" r:id="rId205" xr:uid="{0024B29D-1B70-4BEA-A90D-9AD9847C2BA7}"/>
    <hyperlink ref="AC71" r:id="rId206" xr:uid="{9B4DA86C-1F3A-4171-9BAC-464D0C8E21E0}"/>
    <hyperlink ref="AD114" r:id="rId207" xr:uid="{DF9790AE-66CA-4FB2-9589-1D91638CA0CD}"/>
    <hyperlink ref="AA114" r:id="rId208" xr:uid="{1931FEF0-EEE7-4F47-817B-2287835AE07B}"/>
    <hyperlink ref="AC114" r:id="rId209" display="https://www.linkedin.com/in/r-harwood/" xr:uid="{FAD8E928-2876-4E0B-803E-9C5BDC326D64}"/>
    <hyperlink ref="AD35" r:id="rId210" xr:uid="{38FB9C41-E187-4094-A496-956E96579D08}"/>
    <hyperlink ref="AA35" r:id="rId211" xr:uid="{97C60CB2-10B4-4532-A2B6-4F2D8A74126E}"/>
    <hyperlink ref="AC35" r:id="rId212" xr:uid="{2F252295-DC44-4970-8D19-8B2AF40D20AC}"/>
    <hyperlink ref="AC54" r:id="rId213" xr:uid="{BD04E923-B53B-44FF-9AEB-A76738C68C8E}"/>
    <hyperlink ref="AD54" r:id="rId214" xr:uid="{DC1BE5B6-2F40-44B6-BF06-D51C14BF6FB0}"/>
    <hyperlink ref="AA54" r:id="rId215" xr:uid="{0C505391-12A8-44A0-BA93-BD45CAFDD373}"/>
    <hyperlink ref="AD64" r:id="rId216" xr:uid="{F880F947-35FD-4DCE-861B-BF73EF79AECD}"/>
    <hyperlink ref="AA64" r:id="rId217" xr:uid="{67E3714F-8AA2-484F-A1C8-979811BEBCFC}"/>
    <hyperlink ref="AC64" r:id="rId218" xr:uid="{9E4DBA1E-9FB7-40CF-AFEE-46CA78839A35}"/>
    <hyperlink ref="AA46" r:id="rId219" xr:uid="{D1D94E63-564F-4584-A853-202A05241D84}"/>
    <hyperlink ref="AD46" r:id="rId220" xr:uid="{353CF7C2-05D2-451C-9F3D-4F6A16BF376E}"/>
    <hyperlink ref="AC46" r:id="rId221" xr:uid="{D14ACB0F-BCFB-4D04-BA0B-49EBA187549B}"/>
    <hyperlink ref="AC87" r:id="rId222" xr:uid="{CE0D8869-AA0F-4F7E-84B8-A054C1D2944A}"/>
    <hyperlink ref="AA87" r:id="rId223" xr:uid="{D7CA7E11-1A76-460E-90CD-402B2F129D02}"/>
    <hyperlink ref="AD87" r:id="rId224" xr:uid="{ADCECF98-A06F-41C8-9001-EC43D2DF28EA}"/>
    <hyperlink ref="AA68" r:id="rId225" xr:uid="{41D4E7F1-13AD-4673-8D36-95C345A218AF}"/>
    <hyperlink ref="AD68" r:id="rId226" xr:uid="{0904FAA6-13F5-416E-9A0B-FCB61FC933E4}"/>
    <hyperlink ref="AC68" r:id="rId227" xr:uid="{31A00F4D-44A7-4658-B06D-E63133AA8337}"/>
    <hyperlink ref="AA88" r:id="rId228" xr:uid="{0EB91D68-2AF0-4CE2-B0CA-F857467FDCEC}"/>
    <hyperlink ref="AD88" r:id="rId229" xr:uid="{F7BD7823-B104-4253-89A3-E514B1B5BA16}"/>
    <hyperlink ref="AC88" r:id="rId230" xr:uid="{F87A76FF-3EE8-46F4-A7DC-AC3CB41BC390}"/>
    <hyperlink ref="AD80" r:id="rId231" xr:uid="{1DBF3F98-511F-45FF-ADCC-1FA8F238F276}"/>
    <hyperlink ref="AA80" r:id="rId232" xr:uid="{0ADD37A2-C978-41FB-BA32-B80D2FF914E8}"/>
    <hyperlink ref="AC80" r:id="rId233" xr:uid="{D8A9C5C1-22CC-44C5-8270-4010CB6797B2}"/>
    <hyperlink ref="AD63" r:id="rId234" xr:uid="{808329F0-90F0-4CC1-BEB7-EE5AB459C3C3}"/>
    <hyperlink ref="AA63" r:id="rId235" xr:uid="{1E47C0FD-1974-43D3-B5D2-770524EDB3EE}"/>
    <hyperlink ref="AC63" r:id="rId236" xr:uid="{535A607E-6406-40C5-9859-DEA2B44659B4}"/>
    <hyperlink ref="AD99" r:id="rId237" xr:uid="{C56F1CC3-697E-4593-B06E-EB89CC6FE6ED}"/>
    <hyperlink ref="AA99" r:id="rId238" xr:uid="{14FED2CA-744E-47E1-B7D0-0C9F81CF9EC3}"/>
    <hyperlink ref="AC99" r:id="rId239" display="https://www.linkedin.com/in/weigelt-andre/" xr:uid="{A1F7BBA9-93FB-47E8-A35A-6FAB9CF42DBA}"/>
    <hyperlink ref="AD103" r:id="rId240" xr:uid="{DF669F78-FF85-4166-93F1-1A810FDC1DA1}"/>
    <hyperlink ref="AA103" r:id="rId241" xr:uid="{0EBC5777-8890-4558-8218-6EE00F538E6D}"/>
    <hyperlink ref="AC103" r:id="rId242" xr:uid="{B96FC38B-EA71-4C88-9555-91C792730B4B}"/>
    <hyperlink ref="AD98" r:id="rId243" xr:uid="{77A569C0-9260-4BEF-B1A2-33EECE4A44CD}"/>
    <hyperlink ref="AA98" r:id="rId244" xr:uid="{6B1D6543-929B-47D2-A29E-1F46AD7CD1AC}"/>
    <hyperlink ref="AC98" r:id="rId245" xr:uid="{2C3053B7-AD10-4727-80FB-0B1B33F0E068}"/>
    <hyperlink ref="AA78" r:id="rId246" xr:uid="{E716D9B5-E89F-4471-AA6E-6F887270A375}"/>
    <hyperlink ref="AD78" r:id="rId247" xr:uid="{92D73189-EC5D-4DC3-9AD1-16DDF3618FF3}"/>
    <hyperlink ref="AC78" r:id="rId248" xr:uid="{7DD388C5-F29F-46E3-8F02-E2724E461763}"/>
    <hyperlink ref="AD91" r:id="rId249" xr:uid="{8867FA11-A958-4AEF-A873-D9B7F94B29F1}"/>
    <hyperlink ref="AA91" r:id="rId250" xr:uid="{04C8B61F-69C0-4BDB-A0DB-32A5E9F224DD}"/>
    <hyperlink ref="AC91" r:id="rId251" xr:uid="{7688FC5C-EC44-4DE1-A2FA-87CD4DB43DD4}"/>
    <hyperlink ref="AD130" r:id="rId252" xr:uid="{12DC3D94-F09B-4E47-B9FB-AC889A0DC7EF}"/>
    <hyperlink ref="AA130" r:id="rId253" xr:uid="{0A04BC20-19A2-442E-A40A-899141DFCBC8}"/>
    <hyperlink ref="AC130" r:id="rId254" xr:uid="{7133C60D-4E02-4FFE-8564-4622EB064FBB}"/>
    <hyperlink ref="AD108" r:id="rId255" xr:uid="{865AFCB1-AE7B-4F71-9C2E-A632F3B0318E}"/>
    <hyperlink ref="AD42" r:id="rId256" xr:uid="{906971E7-A68D-40A6-85CE-DAF5B01A65C4}"/>
    <hyperlink ref="AD44" r:id="rId257" xr:uid="{B77056C9-0B00-4BB4-A4F9-E7F871F9666B}"/>
    <hyperlink ref="AD124" r:id="rId258" xr:uid="{D9A756B0-866F-43CD-9146-744FF5FFD7EB}"/>
    <hyperlink ref="AD94" r:id="rId259" xr:uid="{94A68CD2-400F-492A-A309-2B641DDFF3EC}"/>
    <hyperlink ref="AD135" r:id="rId260" xr:uid="{5ABB36E4-7166-48A1-953E-B3B9083152E0}"/>
    <hyperlink ref="AA95" r:id="rId261" xr:uid="{8BAAE18F-B552-48D8-966E-FA009B74D6D5}"/>
    <hyperlink ref="AD95" r:id="rId262" xr:uid="{30B00D32-A0A2-4A6C-A4F4-0A41A1D6974F}"/>
    <hyperlink ref="AC29" r:id="rId263" display="kelly.furtado@autodesk.com" xr:uid="{EF1536B4-A7FE-47F6-9075-FD8B69DF3443}"/>
    <hyperlink ref="AC95" r:id="rId264" display="PaoloAngelo.Tagliaretti@nttdata.com" xr:uid="{82599D44-989D-4F9A-8A82-99AA99884183}"/>
    <hyperlink ref="AC45" r:id="rId265" display="shree.harsha@3ds.com" xr:uid="{6DD52D74-B6B7-4DAD-B30E-5AA8B12A85C4}"/>
    <hyperlink ref="AC32" r:id="rId266" xr:uid="{C8228EFF-42F4-42AA-8FEC-5B695A5997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5C63-FD25-4682-89EF-07B2F89FB2A0}">
  <sheetPr codeName="Sheet11">
    <tabColor theme="1"/>
  </sheetPr>
  <dimension ref="B3:G75"/>
  <sheetViews>
    <sheetView topLeftCell="A52" workbookViewId="0">
      <selection activeCell="B76" sqref="B76"/>
    </sheetView>
  </sheetViews>
  <sheetFormatPr defaultColWidth="8.796875" defaultRowHeight="15.6" x14ac:dyDescent="0.3"/>
  <cols>
    <col min="2" max="2" width="46.69921875" bestFit="1" customWidth="1"/>
  </cols>
  <sheetData>
    <row r="3" spans="2:7" x14ac:dyDescent="0.3">
      <c r="B3" s="12" t="s">
        <v>304</v>
      </c>
    </row>
    <row r="4" spans="2:7" x14ac:dyDescent="0.3">
      <c r="B4" s="40" t="s">
        <v>203</v>
      </c>
    </row>
    <row r="5" spans="2:7" x14ac:dyDescent="0.3">
      <c r="B5" s="40" t="s">
        <v>198</v>
      </c>
    </row>
    <row r="6" spans="2:7" x14ac:dyDescent="0.3">
      <c r="B6" s="40" t="s">
        <v>105</v>
      </c>
    </row>
    <row r="7" spans="2:7" x14ac:dyDescent="0.3">
      <c r="B7" s="41" t="s">
        <v>213</v>
      </c>
    </row>
    <row r="8" spans="2:7" x14ac:dyDescent="0.3">
      <c r="B8" s="40" t="s">
        <v>306</v>
      </c>
    </row>
    <row r="9" spans="2:7" x14ac:dyDescent="0.3">
      <c r="B9" s="40" t="s">
        <v>195</v>
      </c>
    </row>
    <row r="10" spans="2:7" x14ac:dyDescent="0.3">
      <c r="B10" s="40" t="s">
        <v>192</v>
      </c>
    </row>
    <row r="11" spans="2:7" x14ac:dyDescent="0.3">
      <c r="B11" s="40" t="s">
        <v>99</v>
      </c>
    </row>
    <row r="13" spans="2:7" x14ac:dyDescent="0.3">
      <c r="B13" s="39" t="s">
        <v>933</v>
      </c>
      <c r="G13" s="28"/>
    </row>
    <row r="14" spans="2:7" x14ac:dyDescent="0.3">
      <c r="B14" s="7" t="s">
        <v>574</v>
      </c>
      <c r="G14" s="38"/>
    </row>
    <row r="15" spans="2:7" x14ac:dyDescent="0.3">
      <c r="B15" s="7" t="s">
        <v>528</v>
      </c>
      <c r="G15" s="28"/>
    </row>
    <row r="16" spans="2:7" x14ac:dyDescent="0.3">
      <c r="B16" s="7" t="s">
        <v>109</v>
      </c>
      <c r="G16" s="28"/>
    </row>
    <row r="17" spans="2:7" x14ac:dyDescent="0.3">
      <c r="B17" s="7" t="s">
        <v>9</v>
      </c>
      <c r="G17" s="28"/>
    </row>
    <row r="18" spans="2:7" x14ac:dyDescent="0.3">
      <c r="G18" s="28"/>
    </row>
    <row r="19" spans="2:7" x14ac:dyDescent="0.3">
      <c r="B19" s="12" t="s">
        <v>934</v>
      </c>
      <c r="G19" s="28"/>
    </row>
    <row r="20" spans="2:7" x14ac:dyDescent="0.3">
      <c r="B20" s="7" t="s">
        <v>197</v>
      </c>
      <c r="G20" s="28"/>
    </row>
    <row r="21" spans="2:7" x14ac:dyDescent="0.3">
      <c r="B21" s="7" t="s">
        <v>101</v>
      </c>
      <c r="G21" s="28"/>
    </row>
    <row r="22" spans="2:7" x14ac:dyDescent="0.3">
      <c r="B22" s="7" t="s">
        <v>191</v>
      </c>
      <c r="G22" s="28"/>
    </row>
    <row r="23" spans="2:7" x14ac:dyDescent="0.3">
      <c r="B23" s="7" t="s">
        <v>9</v>
      </c>
      <c r="G23" s="28"/>
    </row>
    <row r="24" spans="2:7" x14ac:dyDescent="0.3">
      <c r="G24" s="28"/>
    </row>
    <row r="25" spans="2:7" x14ac:dyDescent="0.3">
      <c r="B25" s="12" t="s">
        <v>935</v>
      </c>
      <c r="G25" s="28"/>
    </row>
    <row r="26" spans="2:7" x14ac:dyDescent="0.3">
      <c r="B26" s="7" t="s">
        <v>11</v>
      </c>
      <c r="G26" s="28"/>
    </row>
    <row r="27" spans="2:7" x14ac:dyDescent="0.3">
      <c r="B27" s="7" t="s">
        <v>825</v>
      </c>
      <c r="G27" s="42"/>
    </row>
    <row r="28" spans="2:7" x14ac:dyDescent="0.3">
      <c r="B28" s="7" t="s">
        <v>837</v>
      </c>
      <c r="G28" s="38"/>
    </row>
    <row r="29" spans="2:7" x14ac:dyDescent="0.3">
      <c r="B29" s="7" t="s">
        <v>21</v>
      </c>
      <c r="G29" s="28"/>
    </row>
    <row r="30" spans="2:7" x14ac:dyDescent="0.3">
      <c r="B30" s="7" t="s">
        <v>34</v>
      </c>
      <c r="G30" s="28"/>
    </row>
    <row r="31" spans="2:7" x14ac:dyDescent="0.3">
      <c r="B31" s="7" t="s">
        <v>15</v>
      </c>
      <c r="G31" s="28"/>
    </row>
    <row r="32" spans="2:7" x14ac:dyDescent="0.3">
      <c r="B32" s="7" t="s">
        <v>42</v>
      </c>
      <c r="G32" s="28"/>
    </row>
    <row r="33" spans="2:7" x14ac:dyDescent="0.3">
      <c r="B33" s="7" t="s">
        <v>38</v>
      </c>
      <c r="G33" s="28"/>
    </row>
    <row r="34" spans="2:7" x14ac:dyDescent="0.3">
      <c r="B34" s="7" t="s">
        <v>823</v>
      </c>
      <c r="G34" s="28"/>
    </row>
    <row r="35" spans="2:7" x14ac:dyDescent="0.3">
      <c r="B35" s="7" t="s">
        <v>47</v>
      </c>
      <c r="G35" s="28"/>
    </row>
    <row r="36" spans="2:7" x14ac:dyDescent="0.3">
      <c r="B36" s="7" t="s">
        <v>376</v>
      </c>
      <c r="G36" s="28"/>
    </row>
    <row r="37" spans="2:7" x14ac:dyDescent="0.3">
      <c r="B37" s="7" t="s">
        <v>24</v>
      </c>
      <c r="G37" s="28"/>
    </row>
    <row r="38" spans="2:7" x14ac:dyDescent="0.3">
      <c r="B38" s="7" t="s">
        <v>26</v>
      </c>
      <c r="G38" s="28"/>
    </row>
    <row r="39" spans="2:7" x14ac:dyDescent="0.3">
      <c r="B39" s="7" t="s">
        <v>54</v>
      </c>
      <c r="G39" s="28"/>
    </row>
    <row r="40" spans="2:7" x14ac:dyDescent="0.3">
      <c r="B40" s="7" t="s">
        <v>30</v>
      </c>
      <c r="G40" s="28"/>
    </row>
    <row r="41" spans="2:7" x14ac:dyDescent="0.3">
      <c r="B41" s="7" t="s">
        <v>58</v>
      </c>
      <c r="G41" s="28"/>
    </row>
    <row r="42" spans="2:7" x14ac:dyDescent="0.3">
      <c r="B42" s="7" t="s">
        <v>60</v>
      </c>
      <c r="G42" s="28"/>
    </row>
    <row r="43" spans="2:7" x14ac:dyDescent="0.3">
      <c r="B43" s="7" t="s">
        <v>33</v>
      </c>
      <c r="G43" s="28"/>
    </row>
    <row r="44" spans="2:7" x14ac:dyDescent="0.3">
      <c r="B44" s="7" t="s">
        <v>62</v>
      </c>
      <c r="G44" s="28"/>
    </row>
    <row r="45" spans="2:7" x14ac:dyDescent="0.3">
      <c r="B45" s="7" t="s">
        <v>63</v>
      </c>
      <c r="G45" s="28"/>
    </row>
    <row r="46" spans="2:7" x14ac:dyDescent="0.3">
      <c r="B46" s="7" t="s">
        <v>99</v>
      </c>
      <c r="G46" s="28"/>
    </row>
    <row r="47" spans="2:7" x14ac:dyDescent="0.3">
      <c r="G47" s="28"/>
    </row>
    <row r="48" spans="2:7" x14ac:dyDescent="0.3">
      <c r="B48" s="12" t="s">
        <v>75</v>
      </c>
      <c r="G48" s="28"/>
    </row>
    <row r="49" spans="2:7" x14ac:dyDescent="0.3">
      <c r="B49" s="7" t="s">
        <v>8</v>
      </c>
      <c r="G49" s="28"/>
    </row>
    <row r="50" spans="2:7" x14ac:dyDescent="0.3">
      <c r="B50" s="7" t="s">
        <v>13</v>
      </c>
      <c r="G50" s="28"/>
    </row>
    <row r="51" spans="2:7" x14ac:dyDescent="0.3">
      <c r="B51" s="7" t="s">
        <v>17</v>
      </c>
      <c r="G51" s="28"/>
    </row>
    <row r="52" spans="2:7" x14ac:dyDescent="0.3">
      <c r="B52" s="7" t="s">
        <v>19</v>
      </c>
      <c r="G52" s="28"/>
    </row>
    <row r="53" spans="2:7" x14ac:dyDescent="0.3">
      <c r="B53" s="7" t="s">
        <v>22</v>
      </c>
      <c r="G53" s="28"/>
    </row>
    <row r="54" spans="2:7" x14ac:dyDescent="0.3">
      <c r="B54" s="7" t="s">
        <v>27</v>
      </c>
      <c r="G54" s="28"/>
    </row>
    <row r="55" spans="2:7" x14ac:dyDescent="0.3">
      <c r="B55" s="7" t="s">
        <v>29</v>
      </c>
      <c r="G55" s="28"/>
    </row>
    <row r="56" spans="2:7" x14ac:dyDescent="0.3">
      <c r="B56" s="7" t="s">
        <v>31</v>
      </c>
      <c r="G56" s="38"/>
    </row>
    <row r="57" spans="2:7" x14ac:dyDescent="0.3">
      <c r="B57" s="7" t="s">
        <v>99</v>
      </c>
      <c r="G57" s="28"/>
    </row>
    <row r="58" spans="2:7" x14ac:dyDescent="0.3">
      <c r="G58" s="28"/>
    </row>
    <row r="59" spans="2:7" x14ac:dyDescent="0.3">
      <c r="B59" s="12" t="s">
        <v>77</v>
      </c>
    </row>
    <row r="60" spans="2:7" x14ac:dyDescent="0.3">
      <c r="B60" s="7" t="s">
        <v>1</v>
      </c>
    </row>
    <row r="61" spans="2:7" x14ac:dyDescent="0.3">
      <c r="B61" s="7" t="s">
        <v>2</v>
      </c>
    </row>
    <row r="62" spans="2:7" x14ac:dyDescent="0.3">
      <c r="B62" s="7" t="s">
        <v>3</v>
      </c>
    </row>
    <row r="63" spans="2:7" x14ac:dyDescent="0.3">
      <c r="B63" s="7" t="s">
        <v>4</v>
      </c>
    </row>
    <row r="64" spans="2:7" x14ac:dyDescent="0.3">
      <c r="B64" s="7" t="s">
        <v>5</v>
      </c>
    </row>
    <row r="65" spans="2:2" x14ac:dyDescent="0.3">
      <c r="B65" s="7" t="s">
        <v>527</v>
      </c>
    </row>
    <row r="66" spans="2:2" x14ac:dyDescent="0.3">
      <c r="B66" s="7" t="s">
        <v>9</v>
      </c>
    </row>
    <row r="68" spans="2:2" x14ac:dyDescent="0.3">
      <c r="B68" s="205" t="s">
        <v>1912</v>
      </c>
    </row>
    <row r="69" spans="2:2" x14ac:dyDescent="0.3">
      <c r="B69" s="202" t="s">
        <v>1913</v>
      </c>
    </row>
    <row r="70" spans="2:2" x14ac:dyDescent="0.3">
      <c r="B70" s="202" t="s">
        <v>1914</v>
      </c>
    </row>
    <row r="71" spans="2:2" x14ac:dyDescent="0.3">
      <c r="B71" s="202" t="s">
        <v>949</v>
      </c>
    </row>
    <row r="72" spans="2:2" x14ac:dyDescent="0.3">
      <c r="B72" s="202" t="s">
        <v>1915</v>
      </c>
    </row>
    <row r="73" spans="2:2" x14ac:dyDescent="0.3">
      <c r="B73" s="202" t="s">
        <v>1911</v>
      </c>
    </row>
    <row r="74" spans="2:2" x14ac:dyDescent="0.3">
      <c r="B74" s="202" t="s">
        <v>1916</v>
      </c>
    </row>
    <row r="75" spans="2:2" x14ac:dyDescent="0.3">
      <c r="B75" s="202" t="s">
        <v>1917</v>
      </c>
    </row>
  </sheetData>
  <sortState xmlns:xlrd2="http://schemas.microsoft.com/office/spreadsheetml/2017/richdata2" ref="G14:G58">
    <sortCondition ref="G13:G5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738C15EBAFF4BA4E7940249B47810" ma:contentTypeVersion="10" ma:contentTypeDescription="Create a new document." ma:contentTypeScope="" ma:versionID="2139fc47e686a68cc39d85281836d05f">
  <xsd:schema xmlns:xsd="http://www.w3.org/2001/XMLSchema" xmlns:xs="http://www.w3.org/2001/XMLSchema" xmlns:p="http://schemas.microsoft.com/office/2006/metadata/properties" xmlns:ns2="53fd13ac-9871-48f6-9bd8-e1d7f038adf3" xmlns:ns3="17892a21-3706-4810-bff7-e4ed97c000e0" targetNamespace="http://schemas.microsoft.com/office/2006/metadata/properties" ma:root="true" ma:fieldsID="684c413536fc1e0aa51de94a645153cf" ns2:_="" ns3:_="">
    <xsd:import namespace="53fd13ac-9871-48f6-9bd8-e1d7f038adf3"/>
    <xsd:import namespace="17892a21-3706-4810-bff7-e4ed97c000e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d13ac-9871-48f6-9bd8-e1d7f038a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892a21-3706-4810-bff7-e4ed97c000e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y 1 A l W P 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y 1 A l 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Q J V g o i k e 4 D g A A A B E A A A A T A B w A R m 9 y b X V s Y X M v U 2 V j d G l v b j E u b S C i G A A o o B Q A A A A A A A A A A A A A A A A A A A A A A A A A A A A r T k 0 u y c z P U w i G 0 I b W A F B L A Q I t A B Q A A g A I A M t Q J V j 2 X + L u p A A A A P c A A A A S A A A A A A A A A A A A A A A A A A A A A A B D b 2 5 m a W c v U G F j a 2 F n Z S 5 4 b W x Q S w E C L Q A U A A I A C A D L U C V Y D 8 r p q 6 Q A A A D p A A A A E w A A A A A A A A A A A A A A A A D w A A A A W 0 N v b n R l b n R f V H l w Z X N d L n h t b F B L A Q I t A B Q A A g A I A M t Q J 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3 A J 6 q k / n + S 7 S g Q H y 4 y 5 w W A A A A A A I A A A A A A A N m A A D A A A A A E A A A A A N Q p s X d c G t 5 g t A j N Z R t x H Q A A A A A B I A A A K A A A A A Q A A A A g j c N v X 8 1 Z z D x L v X F N b X B c 1 A A A A C G A f Y 2 i Z D p D L 2 8 G 7 6 0 x y W f W e z M h Y u O K m 7 9 A H d e J 0 9 T H 2 S 7 B W p B O S j c F 5 d D m l h W F N k u S G e o / Q 2 2 V h C 0 X m T 9 p z E Q j b l c D E y t V D L Q m 3 c n h 1 L 0 Y R Q A A A C l N u I b H A C 1 4 3 p k c b j F H w 1 Y G q 3 8 T 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62AF45-A309-49D0-A1A1-D75D4D286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d13ac-9871-48f6-9bd8-e1d7f038adf3"/>
    <ds:schemaRef ds:uri="17892a21-3706-4810-bff7-e4ed97c00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C7692F-AF9E-45C0-9DA3-CA8F31FCBA9C}">
  <ds:schemaRefs>
    <ds:schemaRef ds:uri="http://schemas.microsoft.com/DataMashup"/>
  </ds:schemaRefs>
</ds:datastoreItem>
</file>

<file path=customXml/itemProps3.xml><?xml version="1.0" encoding="utf-8"?>
<ds:datastoreItem xmlns:ds="http://schemas.openxmlformats.org/officeDocument/2006/customXml" ds:itemID="{B715D854-10FA-47CB-95CC-99C10B60FCE3}">
  <ds:schemaRefs>
    <ds:schemaRef ds:uri="http://schemas.microsoft.com/sharepoint/v3/contenttype/forms"/>
  </ds:schemaRefs>
</ds:datastoreItem>
</file>

<file path=customXml/itemProps4.xml><?xml version="1.0" encoding="utf-8"?>
<ds:datastoreItem xmlns:ds="http://schemas.openxmlformats.org/officeDocument/2006/customXml" ds:itemID="{7C6140A0-10A3-489E-953D-7A8CF7AACC2A}">
  <ds:schemaRefs>
    <ds:schemaRef ds:uri="http://www.w3.org/XML/1998/namespace"/>
    <ds:schemaRef ds:uri="53fd13ac-9871-48f6-9bd8-e1d7f038adf3"/>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17892a21-3706-4810-bff7-e4ed97c000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Use-Case Library (v5)</vt:lpstr>
      <vt:lpstr>PivotTable</vt:lpstr>
      <vt:lpstr>DT Techology Vendors</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Zin Yu Aung</cp:lastModifiedBy>
  <cp:revision/>
  <dcterms:created xsi:type="dcterms:W3CDTF">2023-10-25T02:13:58Z</dcterms:created>
  <dcterms:modified xsi:type="dcterms:W3CDTF">2024-07-23T07:13:50Z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0x010100147738C15EBAFF4BA4E7940249B47810</vt:lpwstr>
  </property>
  <property fmtid="{D5CDD505-2E9C-101B-9397-08002B2CF9AE}" pid="3" name="Document_Classification">
    <vt:lpwstr/>
  </property>
  <property fmtid="{D5CDD505-2E9C-101B-9397-08002B2CF9AE}" pid="4" name="MediaServiceImageTags">
    <vt:lpwstr/>
  </property>
  <property fmtid="{D5CDD505-2E9C-101B-9397-08002B2CF9AE}" pid="5" name="Order">
    <vt:r8>17000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