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36980" yWindow="2740" windowWidth="20740" windowHeight="11760"/>
  </bookViews>
  <sheets>
    <sheet name="Authorized positions in RM" sheetId="2" r:id="rId1"/>
  </sheets>
  <definedNames>
    <definedName name="_xlnm.Print_Area" localSheetId="0">'Authorized positions in RM'!$A$1:$H$62</definedName>
    <definedName name="Z_1C2EE36C_8893_427E_9A21_6759D91970AC_.wvu.PrintArea" localSheetId="0" hidden="1">'Authorized positions in RM'!$A$8:$H$46</definedName>
    <definedName name="Z_1C2EE36C_8893_427E_9A21_6759D91970AC_.wvu.Rows" localSheetId="0" hidden="1">'Authorized positions in RM'!#REF!</definedName>
    <definedName name="Z_1DB6D50D_7B4E_4C72_8CAC_1608209C2C51_.wvu.Cols" localSheetId="0" hidden="1">'Authorized positions in RM'!#REF!</definedName>
    <definedName name="Z_1DB6D50D_7B4E_4C72_8CAC_1608209C2C51_.wvu.PrintArea" localSheetId="0" hidden="1">'Authorized positions in RM'!$A$8:$H$48</definedName>
    <definedName name="Z_1DB6D50D_7B4E_4C72_8CAC_1608209C2C51_.wvu.Rows" localSheetId="0" hidden="1">'Authorized positions in RM'!#REF!,'Authorized positions in RM'!#REF!</definedName>
    <definedName name="Z_50B4D0B4_9E0A_49DC_8DAC_6255C82236A4_.wvu.PrintArea" localSheetId="0" hidden="1">'Authorized positions in RM'!$A$8:$H$46</definedName>
    <definedName name="Z_8FCBB212_92D9_40D7_B81C_D8E0791374E3_.wvu.PrintArea" localSheetId="0" hidden="1">'Authorized positions in RM'!$A$8:$H$46</definedName>
    <definedName name="Z_A61013F1_785A_4B7A_BEE3_CE25CAC02386_.wvu.PrintArea" localSheetId="0" hidden="1">'Authorized positions in RM'!$A$8:$H$48</definedName>
    <definedName name="Z_B487EC86_1AE2_4168_98D1_F16229221335_.wvu.PrintArea" localSheetId="0" hidden="1">'Authorized positions in RM'!$A$8:$H$46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2" l="1"/>
  <c r="D54" i="2"/>
  <c r="G54" i="2"/>
  <c r="D45" i="2"/>
  <c r="E44" i="2"/>
  <c r="D44" i="2"/>
  <c r="E43" i="2"/>
  <c r="D43" i="2"/>
  <c r="E42" i="2"/>
  <c r="D42" i="2"/>
  <c r="E40" i="2"/>
  <c r="D40" i="2"/>
  <c r="E39" i="2"/>
  <c r="D39" i="2"/>
  <c r="D37" i="2"/>
  <c r="D36" i="2"/>
  <c r="D35" i="2"/>
  <c r="D34" i="2"/>
  <c r="D32" i="2"/>
  <c r="E31" i="2"/>
  <c r="D31" i="2"/>
  <c r="D28" i="2"/>
  <c r="E25" i="2"/>
  <c r="D25" i="2"/>
  <c r="E23" i="2"/>
  <c r="D23" i="2"/>
  <c r="E22" i="2"/>
  <c r="D22" i="2"/>
  <c r="D21" i="2"/>
  <c r="D20" i="2"/>
  <c r="D19" i="2"/>
  <c r="E17" i="2"/>
  <c r="D17" i="2"/>
  <c r="D16" i="2"/>
  <c r="E15" i="2"/>
  <c r="D15" i="2"/>
  <c r="E13" i="2"/>
  <c r="D13" i="2"/>
  <c r="G51" i="2"/>
  <c r="G50" i="2"/>
  <c r="G49" i="2"/>
  <c r="G45" i="2"/>
  <c r="G44" i="2"/>
  <c r="G43" i="2"/>
  <c r="G42" i="2"/>
  <c r="G40" i="2"/>
  <c r="G39" i="2"/>
  <c r="G38" i="2"/>
  <c r="G37" i="2"/>
  <c r="G36" i="2"/>
  <c r="G35" i="2"/>
  <c r="G34" i="2"/>
  <c r="G32" i="2"/>
  <c r="G31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E46" i="2"/>
  <c r="E52" i="2"/>
  <c r="F46" i="2"/>
  <c r="F52" i="2"/>
  <c r="D46" i="2"/>
  <c r="D52" i="2"/>
  <c r="G52" i="2"/>
  <c r="G46" i="2"/>
  <c r="F56" i="2"/>
  <c r="D56" i="2"/>
  <c r="E56" i="2"/>
  <c r="G56" i="2"/>
</calcChain>
</file>

<file path=xl/sharedStrings.xml><?xml version="1.0" encoding="utf-8"?>
<sst xmlns="http://schemas.openxmlformats.org/spreadsheetml/2006/main" count="56" uniqueCount="56">
  <si>
    <t>Total</t>
  </si>
  <si>
    <t xml:space="preserve"> </t>
  </si>
  <si>
    <t>Country</t>
  </si>
  <si>
    <t>Bangladesh</t>
  </si>
  <si>
    <t>Afghanistan</t>
  </si>
  <si>
    <t xml:space="preserve">Sri Lanka </t>
  </si>
  <si>
    <t>Nepal</t>
  </si>
  <si>
    <t xml:space="preserve">India </t>
  </si>
  <si>
    <t xml:space="preserve">Azerbaijan </t>
  </si>
  <si>
    <t xml:space="preserve">Kazakhstan </t>
  </si>
  <si>
    <t>Tajikistan</t>
  </si>
  <si>
    <t xml:space="preserve">Uzbekistan </t>
  </si>
  <si>
    <t xml:space="preserve">Turkmenistan </t>
  </si>
  <si>
    <t>Mongolia</t>
  </si>
  <si>
    <t xml:space="preserve">Cambodia </t>
  </si>
  <si>
    <t xml:space="preserve">Indonesia </t>
  </si>
  <si>
    <t xml:space="preserve">Philippines </t>
  </si>
  <si>
    <t>Thailand</t>
  </si>
  <si>
    <t xml:space="preserve">Viet Nam </t>
  </si>
  <si>
    <t>Papua New Guinea</t>
  </si>
  <si>
    <t>Europe</t>
  </si>
  <si>
    <t>Japan</t>
  </si>
  <si>
    <t>North America</t>
  </si>
  <si>
    <t xml:space="preserve">Pakistan </t>
  </si>
  <si>
    <t>Representative Offices</t>
  </si>
  <si>
    <t xml:space="preserve">International Staff </t>
  </si>
  <si>
    <t>National Staff</t>
  </si>
  <si>
    <t xml:space="preserve">Administrative Staff </t>
  </si>
  <si>
    <t>Subtotal</t>
  </si>
  <si>
    <t>Kyrgyz Republic</t>
  </si>
  <si>
    <t>Timor-Leste</t>
  </si>
  <si>
    <t>Bhutan</t>
  </si>
  <si>
    <t xml:space="preserve">Myanmar </t>
  </si>
  <si>
    <t>I. Operations 1</t>
  </si>
  <si>
    <t>II. Operations 2</t>
  </si>
  <si>
    <r>
      <t>Pacific Subregional Office in Suva, Fiji</t>
    </r>
    <r>
      <rPr>
        <vertAlign val="superscript"/>
        <sz val="10"/>
        <color indexed="8"/>
        <rFont val="Arial"/>
        <family val="2"/>
      </rPr>
      <t>c</t>
    </r>
  </si>
  <si>
    <r>
      <rPr>
        <vertAlign val="superscript"/>
        <sz val="8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 Includes outposted positions.</t>
    </r>
  </si>
  <si>
    <r>
      <rPr>
        <vertAlign val="superscript"/>
        <sz val="8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 Covers the Cook Islands, Fiji, Kiribati, Samoa, Tonga, and Tuvalu.</t>
    </r>
  </si>
  <si>
    <t>South Asia</t>
  </si>
  <si>
    <t xml:space="preserve">East Asia </t>
  </si>
  <si>
    <t xml:space="preserve">Southeast Asia </t>
  </si>
  <si>
    <t xml:space="preserve">Pacific </t>
  </si>
  <si>
    <r>
      <t>Pacific Liaison and Coordination Office in Sydney, Australia</t>
    </r>
    <r>
      <rPr>
        <vertAlign val="superscript"/>
        <sz val="10"/>
        <color indexed="8"/>
        <rFont val="Arial"/>
        <family val="2"/>
      </rPr>
      <t>b</t>
    </r>
  </si>
  <si>
    <t>Lao People’s Democratic Republic</t>
  </si>
  <si>
    <t>China, People’s Republic of</t>
  </si>
  <si>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 Covers Nauru, Solomon Islands, and Vanuatu.</t>
    </r>
  </si>
  <si>
    <t>Armenia</t>
  </si>
  <si>
    <t>Georgia</t>
  </si>
  <si>
    <t xml:space="preserve">Central and West Asia </t>
  </si>
  <si>
    <t>TOTAL</t>
  </si>
  <si>
    <r>
      <t>Subtotal</t>
    </r>
    <r>
      <rPr>
        <vertAlign val="superscript"/>
        <sz val="10"/>
        <color theme="1"/>
        <rFont val="Arial"/>
        <family val="2"/>
      </rPr>
      <t>d</t>
    </r>
  </si>
  <si>
    <r>
      <t>Headquarters</t>
    </r>
    <r>
      <rPr>
        <vertAlign val="superscript"/>
        <sz val="10"/>
        <color indexed="8"/>
        <rFont val="Arial"/>
        <family val="2"/>
      </rPr>
      <t>e</t>
    </r>
  </si>
  <si>
    <r>
      <rPr>
        <vertAlign val="superscript"/>
        <sz val="8"/>
        <color indexed="8"/>
        <rFont val="Arial"/>
        <family val="2"/>
      </rPr>
      <t>e</t>
    </r>
    <r>
      <rPr>
        <sz val="8"/>
        <color indexed="8"/>
        <rFont val="Arial"/>
        <family val="2"/>
      </rPr>
      <t xml:space="preserve">  Excludes Young Professionals and Board of Directors.</t>
    </r>
  </si>
  <si>
    <t>Resident Missions</t>
  </si>
  <si>
    <r>
      <rPr>
        <vertAlign val="superscript"/>
        <sz val="8"/>
        <color indexed="8"/>
        <rFont val="Arial"/>
        <family val="2"/>
      </rPr>
      <t>d</t>
    </r>
    <r>
      <rPr>
        <sz val="8"/>
        <color indexed="8"/>
        <rFont val="Arial"/>
        <family val="2"/>
      </rPr>
      <t xml:space="preserve">  Excludes outposted staff from Treasury Department and Controller’s Department for organizational resilience.</t>
    </r>
  </si>
  <si>
    <r>
      <t>Number of Authorized Positions in Resident Missions</t>
    </r>
    <r>
      <rPr>
        <vertAlign val="superscript"/>
        <sz val="10"/>
        <color rgb="FF007DB7"/>
        <rFont val="Arial"/>
        <family val="2"/>
      </rPr>
      <t>a</t>
    </r>
    <r>
      <rPr>
        <b/>
        <sz val="10"/>
        <color rgb="FF007DB7"/>
        <rFont val="Arial"/>
        <family val="2"/>
      </rPr>
      <t xml:space="preserve"> </t>
    </r>
    <r>
      <rPr>
        <sz val="10"/>
        <color rgb="FF007DB7"/>
        <rFont val="Arial"/>
        <family val="2"/>
      </rPr>
      <t>(as of 31 December 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</si>
</sst>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,##0_);_(\(#,##0\);_(&quot;-&quot;_);_(@_)"/>
  </numFmts>
  <fonts count="16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7DB7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rgb="FF007DB7"/>
      <name val="Arial"/>
      <family val="2"/>
    </font>
    <font>
      <sz val="10"/>
      <color rgb="FF007DB7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7" fillId="0" borderId="2" xfId="0" applyFont="1" applyFill="1" applyBorder="1"/>
    <xf numFmtId="3" fontId="10" fillId="0" borderId="0" xfId="0" applyNumberFormat="1" applyFont="1" applyFill="1" applyBorder="1" applyAlignment="1">
      <alignment horizontal="right" indent="1"/>
    </xf>
    <xf numFmtId="3" fontId="11" fillId="0" borderId="0" xfId="0" applyNumberFormat="1" applyFont="1" applyFill="1" applyBorder="1" applyAlignment="1">
      <alignment horizontal="right" indent="2"/>
    </xf>
    <xf numFmtId="3" fontId="11" fillId="0" borderId="0" xfId="0" applyNumberFormat="1" applyFont="1" applyFill="1" applyBorder="1" applyAlignment="1">
      <alignment horizontal="right" indent="1"/>
    </xf>
    <xf numFmtId="3" fontId="11" fillId="0" borderId="1" xfId="0" applyNumberFormat="1" applyFont="1" applyFill="1" applyBorder="1" applyAlignment="1">
      <alignment horizontal="right" indent="2"/>
    </xf>
    <xf numFmtId="3" fontId="11" fillId="0" borderId="1" xfId="0" applyNumberFormat="1" applyFont="1" applyFill="1" applyBorder="1" applyAlignment="1">
      <alignment horizontal="right" indent="1"/>
    </xf>
    <xf numFmtId="3" fontId="10" fillId="0" borderId="0" xfId="0" applyNumberFormat="1" applyFont="1" applyFill="1" applyBorder="1" applyAlignment="1">
      <alignment horizontal="right" indent="2"/>
    </xf>
    <xf numFmtId="16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 indent="3"/>
    </xf>
    <xf numFmtId="164" fontId="6" fillId="0" borderId="0" xfId="0" applyNumberFormat="1" applyFont="1" applyFill="1" applyBorder="1" applyAlignment="1">
      <alignment horizontal="right" indent="1"/>
    </xf>
    <xf numFmtId="3" fontId="11" fillId="0" borderId="0" xfId="0" applyNumberFormat="1" applyFont="1" applyFill="1" applyBorder="1" applyAlignment="1">
      <alignment horizontal="right" indent="3"/>
    </xf>
    <xf numFmtId="3" fontId="11" fillId="0" borderId="1" xfId="0" applyNumberFormat="1" applyFont="1" applyFill="1" applyBorder="1" applyAlignment="1">
      <alignment horizontal="right" indent="3"/>
    </xf>
    <xf numFmtId="3" fontId="10" fillId="0" borderId="0" xfId="0" applyNumberFormat="1" applyFont="1" applyFill="1" applyBorder="1" applyAlignment="1">
      <alignment horizontal="right" indent="3"/>
    </xf>
    <xf numFmtId="164" fontId="2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3" fontId="7" fillId="0" borderId="0" xfId="0" applyNumberFormat="1" applyFont="1" applyFill="1" applyBorder="1" applyAlignment="1" applyProtection="1">
      <alignment horizontal="right" indent="2"/>
    </xf>
    <xf numFmtId="3" fontId="7" fillId="0" borderId="0" xfId="0" applyNumberFormat="1" applyFont="1" applyFill="1" applyBorder="1" applyAlignment="1" applyProtection="1">
      <alignment horizontal="right" indent="3"/>
    </xf>
    <xf numFmtId="3" fontId="7" fillId="0" borderId="0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2"/>
    </xf>
    <xf numFmtId="3" fontId="7" fillId="0" borderId="0" xfId="0" applyNumberFormat="1" applyFont="1" applyFill="1" applyBorder="1" applyAlignment="1">
      <alignment horizontal="right" indent="3"/>
    </xf>
    <xf numFmtId="0" fontId="4" fillId="0" borderId="0" xfId="0" applyFont="1" applyFill="1" applyBorder="1"/>
    <xf numFmtId="3" fontId="2" fillId="0" borderId="0" xfId="0" applyNumberFormat="1" applyFont="1" applyFill="1" applyBorder="1" applyAlignment="1" applyProtection="1">
      <alignment horizontal="right" indent="2"/>
    </xf>
    <xf numFmtId="3" fontId="2" fillId="0" borderId="0" xfId="0" applyNumberFormat="1" applyFont="1" applyFill="1" applyBorder="1" applyAlignment="1" applyProtection="1">
      <alignment horizontal="right" indent="3"/>
    </xf>
    <xf numFmtId="0" fontId="6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36</xdr:row>
      <xdr:rowOff>0</xdr:rowOff>
    </xdr:from>
    <xdr:to>
      <xdr:col>8</xdr:col>
      <xdr:colOff>0</xdr:colOff>
      <xdr:row>36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144255</xdr:colOff>
      <xdr:row>0</xdr:row>
      <xdr:rowOff>35339</xdr:rowOff>
    </xdr:from>
    <xdr:to>
      <xdr:col>4</xdr:col>
      <xdr:colOff>64204</xdr:colOff>
      <xdr:row>4</xdr:row>
      <xdr:rowOff>95523</xdr:rowOff>
    </xdr:to>
    <xdr:sp macro="" textlink="">
      <xdr:nvSpPr>
        <xdr:cNvPr id="5" name="TextBox 4"/>
        <xdr:cNvSpPr txBox="1"/>
      </xdr:nvSpPr>
      <xdr:spPr>
        <a:xfrm>
          <a:off x="630030" y="35339"/>
          <a:ext cx="4688772" cy="669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2017</a:t>
          </a:r>
        </a:p>
        <a:p>
          <a:pPr algn="l"/>
          <a:r>
            <a:rPr lang="fi-FI" sz="900" b="0" baseline="0">
              <a:latin typeface="Arial" pitchFamily="34" charset="0"/>
              <a:cs typeface="Arial" pitchFamily="34" charset="0"/>
            </a:rPr>
            <a:t>www.adb.org/ar2017</a:t>
          </a:r>
        </a:p>
        <a:p>
          <a:pPr algn="l"/>
          <a:endParaRPr lang="en-US" sz="550">
            <a:latin typeface="Arial" pitchFamily="34" charset="0"/>
            <a:cs typeface="Arial" pitchFamily="34" charset="0"/>
          </a:endParaRPr>
        </a:p>
        <a:p>
          <a:pPr algn="l"/>
          <a:endParaRPr lang="en-US" sz="55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59121</xdr:colOff>
      <xdr:row>0</xdr:row>
      <xdr:rowOff>65690</xdr:rowOff>
    </xdr:from>
    <xdr:to>
      <xdr:col>2</xdr:col>
      <xdr:colOff>53603</xdr:colOff>
      <xdr:row>3</xdr:row>
      <xdr:rowOff>75938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21" y="65690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62"/>
  <sheetViews>
    <sheetView tabSelected="1" view="pageLayout" zoomScale="145" zoomScaleNormal="115" zoomScaleSheetLayoutView="100" zoomScalePageLayoutView="115" workbookViewId="0">
      <selection activeCell="C10" sqref="C10"/>
    </sheetView>
  </sheetViews>
  <sheetFormatPr baseColWidth="10" defaultColWidth="11" defaultRowHeight="12" x14ac:dyDescent="0"/>
  <cols>
    <col min="1" max="2" width="2.5703125" style="5" customWidth="1"/>
    <col min="3" max="3" width="45.5703125" style="5" customWidth="1"/>
    <col min="4" max="4" width="11" style="8" customWidth="1"/>
    <col min="5" max="5" width="9.7109375" style="8" customWidth="1"/>
    <col min="6" max="6" width="13.140625" style="8" customWidth="1"/>
    <col min="7" max="7" width="7.7109375" style="10" customWidth="1"/>
    <col min="8" max="8" width="1" style="8" customWidth="1"/>
    <col min="9" max="16384" width="11" style="5"/>
  </cols>
  <sheetData>
    <row r="7" spans="1:9" s="1" customFormat="1">
      <c r="A7" s="21" t="s">
        <v>55</v>
      </c>
      <c r="D7" s="2"/>
      <c r="E7" s="2"/>
      <c r="F7" s="2"/>
      <c r="G7" s="4"/>
      <c r="H7" s="2"/>
    </row>
    <row r="8" spans="1:9" s="1" customFormat="1">
      <c r="A8" s="3"/>
      <c r="B8" s="3"/>
      <c r="C8" s="3"/>
      <c r="D8" s="4"/>
      <c r="E8" s="4"/>
      <c r="F8" s="4"/>
      <c r="G8" s="4"/>
      <c r="H8" s="3"/>
    </row>
    <row r="9" spans="1:9" s="1" customFormat="1" ht="28.5" customHeight="1">
      <c r="A9" s="47" t="s">
        <v>2</v>
      </c>
      <c r="B9" s="47"/>
      <c r="C9" s="48"/>
      <c r="D9" s="12" t="s">
        <v>25</v>
      </c>
      <c r="E9" s="12" t="s">
        <v>26</v>
      </c>
      <c r="F9" s="12" t="s">
        <v>27</v>
      </c>
      <c r="G9" s="13" t="s">
        <v>0</v>
      </c>
      <c r="H9" s="9"/>
    </row>
    <row r="10" spans="1:9" s="1" customFormat="1">
      <c r="A10" s="14" t="s">
        <v>53</v>
      </c>
      <c r="B10" s="14"/>
      <c r="C10" s="14"/>
      <c r="D10" s="15"/>
      <c r="E10" s="15"/>
      <c r="F10" s="15"/>
      <c r="G10" s="15"/>
      <c r="H10" s="2"/>
    </row>
    <row r="11" spans="1:9" s="1" customFormat="1">
      <c r="A11" s="14" t="s">
        <v>33</v>
      </c>
      <c r="B11" s="14"/>
      <c r="C11" s="14"/>
      <c r="D11" s="15"/>
      <c r="E11" s="33"/>
      <c r="F11" s="32"/>
      <c r="G11" s="15"/>
      <c r="H11" s="2"/>
    </row>
    <row r="12" spans="1:9" s="1" customFormat="1">
      <c r="A12" s="14"/>
      <c r="B12" s="14" t="s">
        <v>38</v>
      </c>
      <c r="C12" s="14"/>
      <c r="D12" s="15"/>
      <c r="E12" s="33"/>
      <c r="F12" s="32"/>
      <c r="G12" s="15"/>
      <c r="H12" s="2"/>
    </row>
    <row r="13" spans="1:9" ht="12.75" customHeight="1">
      <c r="A13" s="16"/>
      <c r="B13" s="16"/>
      <c r="C13" s="16" t="s">
        <v>3</v>
      </c>
      <c r="D13" s="39">
        <f>6+2</f>
        <v>8</v>
      </c>
      <c r="E13" s="39">
        <f>21</f>
        <v>21</v>
      </c>
      <c r="F13" s="40">
        <v>27</v>
      </c>
      <c r="G13" s="41">
        <f>SUM(D13:F13)</f>
        <v>56</v>
      </c>
      <c r="H13" s="7"/>
      <c r="I13" s="8"/>
    </row>
    <row r="14" spans="1:9" ht="12.75" customHeight="1">
      <c r="A14" s="16"/>
      <c r="B14" s="16"/>
      <c r="C14" s="16" t="s">
        <v>31</v>
      </c>
      <c r="D14" s="39">
        <v>2</v>
      </c>
      <c r="E14" s="39">
        <v>2</v>
      </c>
      <c r="F14" s="40">
        <v>4</v>
      </c>
      <c r="G14" s="41">
        <f>SUM(D14:F14)</f>
        <v>8</v>
      </c>
      <c r="H14" s="7"/>
    </row>
    <row r="15" spans="1:9" ht="12.75" customHeight="1">
      <c r="A15" s="16"/>
      <c r="B15" s="16"/>
      <c r="C15" s="16" t="s">
        <v>7</v>
      </c>
      <c r="D15" s="39">
        <f>7+11</f>
        <v>18</v>
      </c>
      <c r="E15" s="39">
        <f>33+1</f>
        <v>34</v>
      </c>
      <c r="F15" s="40">
        <v>33</v>
      </c>
      <c r="G15" s="41">
        <f>SUM(D15:F15)</f>
        <v>85</v>
      </c>
      <c r="H15" s="7"/>
      <c r="I15" s="8"/>
    </row>
    <row r="16" spans="1:9" ht="12.75" customHeight="1">
      <c r="A16" s="16"/>
      <c r="B16" s="16"/>
      <c r="C16" s="16" t="s">
        <v>6</v>
      </c>
      <c r="D16" s="39">
        <f>4+2</f>
        <v>6</v>
      </c>
      <c r="E16" s="39">
        <v>17</v>
      </c>
      <c r="F16" s="40">
        <v>18</v>
      </c>
      <c r="G16" s="41">
        <f>SUM(D16:F16)</f>
        <v>41</v>
      </c>
      <c r="H16" s="7"/>
      <c r="I16" s="8"/>
    </row>
    <row r="17" spans="1:9" ht="12.75" customHeight="1">
      <c r="A17" s="16"/>
      <c r="B17" s="16"/>
      <c r="C17" s="16" t="s">
        <v>5</v>
      </c>
      <c r="D17" s="39">
        <f>4+2</f>
        <v>6</v>
      </c>
      <c r="E17" s="39">
        <f>14+1</f>
        <v>15</v>
      </c>
      <c r="F17" s="40">
        <v>16</v>
      </c>
      <c r="G17" s="41">
        <f>SUM(D17:F17)</f>
        <v>37</v>
      </c>
      <c r="H17" s="7" t="s">
        <v>1</v>
      </c>
      <c r="I17" s="8"/>
    </row>
    <row r="18" spans="1:9" s="1" customFormat="1">
      <c r="A18" s="14"/>
      <c r="B18" s="38" t="s">
        <v>48</v>
      </c>
      <c r="C18" s="14"/>
      <c r="D18" s="25"/>
      <c r="E18" s="25"/>
      <c r="F18" s="34"/>
      <c r="G18" s="26"/>
      <c r="H18" s="2"/>
    </row>
    <row r="19" spans="1:9" ht="12.75" customHeight="1">
      <c r="A19" s="16"/>
      <c r="B19" s="16"/>
      <c r="C19" s="16" t="s">
        <v>4</v>
      </c>
      <c r="D19" s="45">
        <f>4+4</f>
        <v>8</v>
      </c>
      <c r="E19" s="45">
        <v>12</v>
      </c>
      <c r="F19" s="46">
        <v>12</v>
      </c>
      <c r="G19" s="41">
        <f t="shared" ref="G19:G28" si="0">SUM(D19:F19)</f>
        <v>32</v>
      </c>
      <c r="H19" s="7"/>
      <c r="I19" s="8"/>
    </row>
    <row r="20" spans="1:9" ht="12.75" customHeight="1">
      <c r="A20" s="16"/>
      <c r="B20" s="16"/>
      <c r="C20" s="16" t="s">
        <v>46</v>
      </c>
      <c r="D20" s="45">
        <f>2+1</f>
        <v>3</v>
      </c>
      <c r="E20" s="45">
        <v>4</v>
      </c>
      <c r="F20" s="46">
        <v>3</v>
      </c>
      <c r="G20" s="41">
        <f t="shared" si="0"/>
        <v>10</v>
      </c>
      <c r="H20" s="7"/>
      <c r="I20" s="8"/>
    </row>
    <row r="21" spans="1:9" ht="12.75" customHeight="1">
      <c r="A21" s="16"/>
      <c r="B21" s="16"/>
      <c r="C21" s="16" t="s">
        <v>8</v>
      </c>
      <c r="D21" s="39">
        <f>2+1</f>
        <v>3</v>
      </c>
      <c r="E21" s="39">
        <v>5</v>
      </c>
      <c r="F21" s="40">
        <v>3</v>
      </c>
      <c r="G21" s="41">
        <f t="shared" si="0"/>
        <v>11</v>
      </c>
      <c r="H21" s="7"/>
      <c r="I21" s="8"/>
    </row>
    <row r="22" spans="1:9" ht="12.75" customHeight="1">
      <c r="A22" s="16"/>
      <c r="B22" s="16"/>
      <c r="C22" s="16" t="s">
        <v>47</v>
      </c>
      <c r="D22" s="39">
        <f>2+3</f>
        <v>5</v>
      </c>
      <c r="E22" s="39">
        <f>5+1</f>
        <v>6</v>
      </c>
      <c r="F22" s="40">
        <v>4</v>
      </c>
      <c r="G22" s="41">
        <f t="shared" si="0"/>
        <v>15</v>
      </c>
      <c r="H22" s="7"/>
      <c r="I22" s="8"/>
    </row>
    <row r="23" spans="1:9">
      <c r="A23" s="16"/>
      <c r="B23" s="16"/>
      <c r="C23" s="16" t="s">
        <v>9</v>
      </c>
      <c r="D23" s="39">
        <f>2+1</f>
        <v>3</v>
      </c>
      <c r="E23" s="39">
        <f>6+1</f>
        <v>7</v>
      </c>
      <c r="F23" s="40">
        <v>5</v>
      </c>
      <c r="G23" s="41">
        <f t="shared" si="0"/>
        <v>15</v>
      </c>
      <c r="H23" s="7"/>
      <c r="I23" s="8"/>
    </row>
    <row r="24" spans="1:9" ht="12.75" customHeight="1">
      <c r="A24" s="16"/>
      <c r="B24" s="16"/>
      <c r="C24" s="16" t="s">
        <v>29</v>
      </c>
      <c r="D24" s="39">
        <v>2</v>
      </c>
      <c r="E24" s="39">
        <v>6</v>
      </c>
      <c r="F24" s="40">
        <v>7</v>
      </c>
      <c r="G24" s="41">
        <f t="shared" si="0"/>
        <v>15</v>
      </c>
      <c r="H24" s="7"/>
      <c r="I24" s="8"/>
    </row>
    <row r="25" spans="1:9" ht="12.75" customHeight="1">
      <c r="A25" s="16"/>
      <c r="B25" s="16"/>
      <c r="C25" s="22" t="s">
        <v>23</v>
      </c>
      <c r="D25" s="39">
        <f>4+5</f>
        <v>9</v>
      </c>
      <c r="E25" s="39">
        <f>20</f>
        <v>20</v>
      </c>
      <c r="F25" s="40">
        <v>19</v>
      </c>
      <c r="G25" s="41">
        <f t="shared" si="0"/>
        <v>48</v>
      </c>
      <c r="H25" s="7"/>
      <c r="I25" s="8"/>
    </row>
    <row r="26" spans="1:9" ht="12.75" customHeight="1">
      <c r="A26" s="16"/>
      <c r="B26" s="16"/>
      <c r="C26" s="16" t="s">
        <v>10</v>
      </c>
      <c r="D26" s="39">
        <v>2</v>
      </c>
      <c r="E26" s="39">
        <v>5</v>
      </c>
      <c r="F26" s="40">
        <v>11</v>
      </c>
      <c r="G26" s="41">
        <f t="shared" si="0"/>
        <v>18</v>
      </c>
      <c r="H26" s="7"/>
      <c r="I26" s="8"/>
    </row>
    <row r="27" spans="1:9" ht="12.75" customHeight="1">
      <c r="A27" s="16"/>
      <c r="B27" s="16"/>
      <c r="C27" s="16" t="s">
        <v>12</v>
      </c>
      <c r="D27" s="39">
        <v>1</v>
      </c>
      <c r="E27" s="39">
        <v>3</v>
      </c>
      <c r="F27" s="40">
        <v>1</v>
      </c>
      <c r="G27" s="41">
        <f t="shared" si="0"/>
        <v>5</v>
      </c>
      <c r="H27" s="7"/>
      <c r="I27" s="8"/>
    </row>
    <row r="28" spans="1:9" ht="12.75" customHeight="1">
      <c r="A28" s="16"/>
      <c r="B28" s="16"/>
      <c r="C28" s="16" t="s">
        <v>11</v>
      </c>
      <c r="D28" s="39">
        <f>2+3</f>
        <v>5</v>
      </c>
      <c r="E28" s="39">
        <v>10</v>
      </c>
      <c r="F28" s="40">
        <v>10</v>
      </c>
      <c r="G28" s="41">
        <f t="shared" si="0"/>
        <v>25</v>
      </c>
      <c r="H28" s="7"/>
      <c r="I28" s="8"/>
    </row>
    <row r="29" spans="1:9" s="1" customFormat="1">
      <c r="A29" s="14" t="s">
        <v>34</v>
      </c>
      <c r="B29" s="14"/>
      <c r="C29" s="14"/>
      <c r="D29" s="25"/>
      <c r="E29" s="25"/>
      <c r="F29" s="34"/>
      <c r="G29" s="26"/>
      <c r="H29" s="2"/>
    </row>
    <row r="30" spans="1:9" s="1" customFormat="1">
      <c r="A30" s="14"/>
      <c r="B30" s="14" t="s">
        <v>39</v>
      </c>
      <c r="C30" s="14"/>
      <c r="D30" s="25"/>
      <c r="E30" s="25"/>
      <c r="F30" s="34"/>
      <c r="G30" s="26"/>
      <c r="H30" s="2"/>
    </row>
    <row r="31" spans="1:9" ht="12.75" customHeight="1">
      <c r="A31" s="16"/>
      <c r="B31" s="16"/>
      <c r="C31" s="16" t="s">
        <v>44</v>
      </c>
      <c r="D31" s="39">
        <f>7+10</f>
        <v>17</v>
      </c>
      <c r="E31" s="39">
        <f>27+5</f>
        <v>32</v>
      </c>
      <c r="F31" s="40">
        <v>27</v>
      </c>
      <c r="G31" s="41">
        <f>SUM(D31:F31)</f>
        <v>76</v>
      </c>
      <c r="H31" s="7"/>
      <c r="I31" s="8"/>
    </row>
    <row r="32" spans="1:9" ht="12.75" customHeight="1">
      <c r="A32" s="16"/>
      <c r="B32" s="16"/>
      <c r="C32" s="16" t="s">
        <v>13</v>
      </c>
      <c r="D32" s="39">
        <f>3+1</f>
        <v>4</v>
      </c>
      <c r="E32" s="39">
        <v>11</v>
      </c>
      <c r="F32" s="40">
        <v>8</v>
      </c>
      <c r="G32" s="41">
        <f>SUM(D32:F32)</f>
        <v>23</v>
      </c>
      <c r="H32" s="7"/>
      <c r="I32" s="8"/>
    </row>
    <row r="33" spans="1:10" s="1" customFormat="1">
      <c r="A33" s="14"/>
      <c r="B33" s="14" t="s">
        <v>40</v>
      </c>
      <c r="C33" s="14"/>
      <c r="D33" s="25"/>
      <c r="E33" s="25"/>
      <c r="F33" s="34"/>
      <c r="G33" s="26"/>
      <c r="H33" s="2"/>
    </row>
    <row r="34" spans="1:10" ht="13" customHeight="1">
      <c r="A34" s="16"/>
      <c r="B34" s="16"/>
      <c r="C34" s="16" t="s">
        <v>14</v>
      </c>
      <c r="D34" s="39">
        <f>5+2</f>
        <v>7</v>
      </c>
      <c r="E34" s="39">
        <v>14</v>
      </c>
      <c r="F34" s="40">
        <v>14</v>
      </c>
      <c r="G34" s="41">
        <f t="shared" ref="G34:G40" si="1">SUM(D34:F34)</f>
        <v>35</v>
      </c>
      <c r="H34" s="7"/>
      <c r="I34" s="8"/>
    </row>
    <row r="35" spans="1:10" ht="13" customHeight="1">
      <c r="A35" s="16"/>
      <c r="B35" s="16"/>
      <c r="C35" s="16" t="s">
        <v>15</v>
      </c>
      <c r="D35" s="39">
        <f>9+7</f>
        <v>16</v>
      </c>
      <c r="E35" s="39">
        <v>15</v>
      </c>
      <c r="F35" s="40">
        <v>15</v>
      </c>
      <c r="G35" s="41">
        <f t="shared" si="1"/>
        <v>46</v>
      </c>
      <c r="H35" s="7"/>
      <c r="I35" s="8"/>
    </row>
    <row r="36" spans="1:10" ht="13" customHeight="1">
      <c r="A36" s="16"/>
      <c r="B36" s="16"/>
      <c r="C36" s="16" t="s">
        <v>43</v>
      </c>
      <c r="D36" s="39">
        <f>5+1</f>
        <v>6</v>
      </c>
      <c r="E36" s="39">
        <v>12</v>
      </c>
      <c r="F36" s="40">
        <v>12</v>
      </c>
      <c r="G36" s="41">
        <f t="shared" si="1"/>
        <v>30</v>
      </c>
      <c r="H36" s="7"/>
      <c r="I36" s="8"/>
    </row>
    <row r="37" spans="1:10" ht="13" customHeight="1">
      <c r="A37" s="16"/>
      <c r="B37" s="16"/>
      <c r="C37" s="16" t="s">
        <v>32</v>
      </c>
      <c r="D37" s="39">
        <f>7+3</f>
        <v>10</v>
      </c>
      <c r="E37" s="39">
        <v>5</v>
      </c>
      <c r="F37" s="40">
        <v>5</v>
      </c>
      <c r="G37" s="41">
        <f t="shared" si="1"/>
        <v>20</v>
      </c>
      <c r="H37" s="7"/>
      <c r="I37" s="8"/>
    </row>
    <row r="38" spans="1:10" ht="13" customHeight="1">
      <c r="A38" s="16"/>
      <c r="B38" s="16"/>
      <c r="C38" s="16" t="s">
        <v>16</v>
      </c>
      <c r="D38" s="39">
        <v>6</v>
      </c>
      <c r="E38" s="39">
        <v>7</v>
      </c>
      <c r="F38" s="40">
        <v>3</v>
      </c>
      <c r="G38" s="41">
        <f t="shared" si="1"/>
        <v>16</v>
      </c>
      <c r="H38" s="7"/>
      <c r="I38" s="8"/>
    </row>
    <row r="39" spans="1:10" ht="12.75" customHeight="1">
      <c r="A39" s="16"/>
      <c r="B39" s="16"/>
      <c r="C39" s="16" t="s">
        <v>17</v>
      </c>
      <c r="D39" s="39">
        <f>3+9</f>
        <v>12</v>
      </c>
      <c r="E39" s="39">
        <f>5+1</f>
        <v>6</v>
      </c>
      <c r="F39" s="40">
        <v>5</v>
      </c>
      <c r="G39" s="41">
        <f t="shared" si="1"/>
        <v>23</v>
      </c>
      <c r="H39" s="7"/>
      <c r="I39" s="8"/>
    </row>
    <row r="40" spans="1:10" ht="12.75" customHeight="1">
      <c r="A40" s="16"/>
      <c r="B40" s="16"/>
      <c r="C40" s="16" t="s">
        <v>18</v>
      </c>
      <c r="D40" s="39">
        <f>9+9</f>
        <v>18</v>
      </c>
      <c r="E40" s="39">
        <f>23+1</f>
        <v>24</v>
      </c>
      <c r="F40" s="40">
        <v>23</v>
      </c>
      <c r="G40" s="41">
        <f t="shared" si="1"/>
        <v>65</v>
      </c>
      <c r="H40" s="7"/>
      <c r="I40" s="8"/>
    </row>
    <row r="41" spans="1:10" s="1" customFormat="1">
      <c r="A41" s="14"/>
      <c r="B41" s="14" t="s">
        <v>41</v>
      </c>
      <c r="C41" s="14"/>
      <c r="D41" s="25"/>
      <c r="E41" s="25"/>
      <c r="F41" s="34"/>
      <c r="G41" s="26"/>
      <c r="H41" s="2"/>
    </row>
    <row r="42" spans="1:10" ht="13.5" customHeight="1">
      <c r="A42" s="16"/>
      <c r="B42" s="16"/>
      <c r="C42" s="16" t="s">
        <v>42</v>
      </c>
      <c r="D42" s="39">
        <f>4+1</f>
        <v>5</v>
      </c>
      <c r="E42" s="39">
        <f>8</f>
        <v>8</v>
      </c>
      <c r="F42" s="40">
        <v>7</v>
      </c>
      <c r="G42" s="41">
        <f>SUM(D42:F42)</f>
        <v>20</v>
      </c>
      <c r="H42" s="7"/>
      <c r="I42" s="8"/>
    </row>
    <row r="43" spans="1:10" ht="13.5" customHeight="1">
      <c r="A43" s="16"/>
      <c r="B43" s="16"/>
      <c r="C43" s="16" t="s">
        <v>35</v>
      </c>
      <c r="D43" s="39">
        <f>4+3</f>
        <v>7</v>
      </c>
      <c r="E43" s="39">
        <f>10</f>
        <v>10</v>
      </c>
      <c r="F43" s="40">
        <v>11</v>
      </c>
      <c r="G43" s="41">
        <f>SUM(D43:F43)</f>
        <v>28</v>
      </c>
      <c r="H43" s="7"/>
      <c r="I43" s="8"/>
    </row>
    <row r="44" spans="1:10" ht="12.75" customHeight="1">
      <c r="A44" s="16"/>
      <c r="B44" s="16"/>
      <c r="C44" s="16" t="s">
        <v>19</v>
      </c>
      <c r="D44" s="39">
        <f>4+1</f>
        <v>5</v>
      </c>
      <c r="E44" s="39">
        <f>6</f>
        <v>6</v>
      </c>
      <c r="F44" s="40">
        <v>9</v>
      </c>
      <c r="G44" s="41">
        <f>SUM(D44:F44)</f>
        <v>20</v>
      </c>
      <c r="H44" s="7"/>
      <c r="I44" s="8"/>
    </row>
    <row r="45" spans="1:10" ht="12.75" customHeight="1">
      <c r="A45" s="16"/>
      <c r="B45" s="16"/>
      <c r="C45" s="23" t="s">
        <v>30</v>
      </c>
      <c r="D45" s="39">
        <f>2+1</f>
        <v>3</v>
      </c>
      <c r="E45" s="39">
        <v>4</v>
      </c>
      <c r="F45" s="40">
        <v>3</v>
      </c>
      <c r="G45" s="41">
        <f>SUM(D45:F45)</f>
        <v>10</v>
      </c>
      <c r="H45" s="6"/>
      <c r="I45" s="8"/>
    </row>
    <row r="46" spans="1:10" s="1" customFormat="1">
      <c r="A46" s="18"/>
      <c r="B46" s="18"/>
      <c r="C46" s="18" t="s">
        <v>28</v>
      </c>
      <c r="D46" s="27">
        <f>SUM(D13:D45)</f>
        <v>197</v>
      </c>
      <c r="E46" s="27">
        <f>SUM(E13:E45)</f>
        <v>321</v>
      </c>
      <c r="F46" s="35">
        <f>SUM(F13:F45)</f>
        <v>315</v>
      </c>
      <c r="G46" s="28">
        <f>SUM(G13:G45)</f>
        <v>833</v>
      </c>
      <c r="H46" s="9"/>
    </row>
    <row r="47" spans="1:10">
      <c r="A47" s="16"/>
      <c r="B47" s="16"/>
      <c r="C47" s="16"/>
      <c r="D47" s="29"/>
      <c r="E47" s="29"/>
      <c r="F47" s="36"/>
      <c r="G47" s="24"/>
      <c r="J47" s="11"/>
    </row>
    <row r="48" spans="1:10">
      <c r="A48" s="14" t="s">
        <v>24</v>
      </c>
      <c r="B48" s="14"/>
      <c r="C48" s="16"/>
      <c r="D48" s="29"/>
      <c r="E48" s="29"/>
      <c r="F48" s="36"/>
      <c r="G48" s="24"/>
    </row>
    <row r="49" spans="1:8">
      <c r="A49" s="16"/>
      <c r="B49" s="16"/>
      <c r="C49" s="16" t="s">
        <v>20</v>
      </c>
      <c r="D49" s="42">
        <v>2</v>
      </c>
      <c r="E49" s="42">
        <v>1</v>
      </c>
      <c r="F49" s="43">
        <v>2</v>
      </c>
      <c r="G49" s="41">
        <f>SUM(D49:F49)</f>
        <v>5</v>
      </c>
    </row>
    <row r="50" spans="1:8">
      <c r="A50" s="16"/>
      <c r="B50" s="16"/>
      <c r="C50" s="16" t="s">
        <v>21</v>
      </c>
      <c r="D50" s="42">
        <v>2</v>
      </c>
      <c r="E50" s="42">
        <v>1</v>
      </c>
      <c r="F50" s="43">
        <v>2</v>
      </c>
      <c r="G50" s="41">
        <f>SUM(D50:F50)</f>
        <v>5</v>
      </c>
    </row>
    <row r="51" spans="1:8">
      <c r="A51" s="16"/>
      <c r="B51" s="16"/>
      <c r="C51" s="16" t="s">
        <v>22</v>
      </c>
      <c r="D51" s="42">
        <v>2</v>
      </c>
      <c r="E51" s="42">
        <v>1</v>
      </c>
      <c r="F51" s="43">
        <v>2</v>
      </c>
      <c r="G51" s="41">
        <f>SUM(D51:F51)</f>
        <v>5</v>
      </c>
    </row>
    <row r="52" spans="1:8" s="1" customFormat="1">
      <c r="A52" s="18"/>
      <c r="B52" s="18"/>
      <c r="C52" s="18" t="s">
        <v>50</v>
      </c>
      <c r="D52" s="27">
        <f>SUM(D49:D51)</f>
        <v>6</v>
      </c>
      <c r="E52" s="27">
        <f>SUM(E49:E51)</f>
        <v>3</v>
      </c>
      <c r="F52" s="35">
        <f>SUM(F49:F51)</f>
        <v>6</v>
      </c>
      <c r="G52" s="28">
        <f>SUM(G49:G51)</f>
        <v>15</v>
      </c>
      <c r="H52" s="9"/>
    </row>
    <row r="53" spans="1:8">
      <c r="A53" s="16"/>
      <c r="B53" s="16"/>
      <c r="C53" s="16"/>
      <c r="D53" s="29"/>
      <c r="E53" s="29"/>
      <c r="F53" s="36"/>
      <c r="G53" s="24"/>
    </row>
    <row r="54" spans="1:8">
      <c r="A54" s="14" t="s">
        <v>51</v>
      </c>
      <c r="B54" s="14"/>
      <c r="C54" s="16"/>
      <c r="D54" s="42">
        <f>1026-83</f>
        <v>943</v>
      </c>
      <c r="E54" s="42">
        <f>520-11</f>
        <v>509</v>
      </c>
      <c r="F54" s="43">
        <v>962</v>
      </c>
      <c r="G54" s="41">
        <f>SUM(D54:F54)</f>
        <v>2414</v>
      </c>
    </row>
    <row r="55" spans="1:8">
      <c r="A55" s="16"/>
      <c r="B55" s="16"/>
      <c r="C55" s="16"/>
      <c r="D55" s="29"/>
      <c r="E55" s="29"/>
      <c r="F55" s="36"/>
      <c r="G55" s="24"/>
    </row>
    <row r="56" spans="1:8">
      <c r="A56" s="18" t="s">
        <v>49</v>
      </c>
      <c r="B56" s="18"/>
      <c r="C56" s="18"/>
      <c r="D56" s="27">
        <f>D54+D52+D46</f>
        <v>1146</v>
      </c>
      <c r="E56" s="27">
        <f>E54+E52+E46</f>
        <v>833</v>
      </c>
      <c r="F56" s="35">
        <f>F54+F52+F46</f>
        <v>1283</v>
      </c>
      <c r="G56" s="28">
        <f>G54+G52+G46</f>
        <v>3262</v>
      </c>
      <c r="H56" s="37"/>
    </row>
    <row r="57" spans="1:8" ht="8.25" customHeight="1">
      <c r="A57" s="16"/>
      <c r="B57" s="16"/>
      <c r="C57" s="16"/>
      <c r="D57" s="30"/>
      <c r="E57" s="30"/>
      <c r="F57" s="30"/>
      <c r="G57" s="31"/>
    </row>
    <row r="58" spans="1:8">
      <c r="A58" s="20" t="s">
        <v>36</v>
      </c>
      <c r="B58" s="20"/>
      <c r="C58" s="16"/>
      <c r="D58" s="30"/>
      <c r="E58" s="30"/>
      <c r="F58" s="30"/>
      <c r="G58" s="30"/>
    </row>
    <row r="59" spans="1:8">
      <c r="A59" s="20" t="s">
        <v>45</v>
      </c>
      <c r="B59" s="20"/>
      <c r="C59" s="16"/>
      <c r="D59" s="30"/>
      <c r="E59" s="30"/>
      <c r="F59" s="30"/>
      <c r="G59" s="31"/>
    </row>
    <row r="60" spans="1:8">
      <c r="A60" s="20" t="s">
        <v>37</v>
      </c>
      <c r="B60" s="20"/>
      <c r="C60" s="16"/>
      <c r="D60" s="17"/>
      <c r="E60" s="17"/>
      <c r="F60" s="17"/>
      <c r="G60" s="19"/>
    </row>
    <row r="61" spans="1:8">
      <c r="A61" s="44" t="s">
        <v>54</v>
      </c>
      <c r="B61" s="20"/>
      <c r="C61" s="16"/>
      <c r="D61" s="17"/>
      <c r="E61" s="17"/>
      <c r="F61" s="17"/>
      <c r="G61" s="19"/>
    </row>
    <row r="62" spans="1:8">
      <c r="A62" s="44" t="s">
        <v>52</v>
      </c>
      <c r="G62" s="8"/>
    </row>
  </sheetData>
  <mergeCells count="1">
    <mergeCell ref="A9:C9"/>
  </mergeCells>
  <phoneticPr fontId="0" type="noConversion"/>
  <printOptions horizontalCentered="1"/>
  <pageMargins left="0.25" right="0" top="0.62" bottom="0.57000000000000006" header="0.56000000000000005" footer="0"/>
  <pageSetup scale="90" orientation="portrait"/>
  <headerFooter alignWithMargins="0">
    <oddHeader xml:space="preserve">&amp;L
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Authorized positions in RM</vt:lpstr>
    </vt:vector>
  </TitlesOfParts>
  <Manager/>
  <Company>Asian Development Bank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Authorized Positions in Resident Missions</dc:title>
  <dc:subject>ADB Annual Report</dc:subject>
  <dc:creator>Asian Development Bank</dc:creator>
  <cp:keywords>asian development bank, adb, adb annual report, asian development bank annual report, staff representation, nationalities, international staff, local staff</cp:keywords>
  <dc:description/>
  <cp:lastModifiedBy>b b</cp:lastModifiedBy>
  <cp:lastPrinted>2018-02-07T01:04:14Z</cp:lastPrinted>
  <dcterms:created xsi:type="dcterms:W3CDTF">2009-10-22T07:11:11Z</dcterms:created>
  <dcterms:modified xsi:type="dcterms:W3CDTF">2018-04-20T03:01:33Z</dcterms:modified>
  <cp:category/>
</cp:coreProperties>
</file>