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autoCompressPictures="0" defaultThemeVersion="124226"/>
  <mc:AlternateContent xmlns:mc="http://schemas.openxmlformats.org/markup-compatibility/2006">
    <mc:Choice Requires="x15">
      <x15ac:absPath xmlns:x15ac="http://schemas.microsoft.com/office/spreadsheetml/2010/11/ac" url="C:\Users\Aldwin Sutarez\Downloads\OD Excel\"/>
    </mc:Choice>
  </mc:AlternateContent>
  <xr:revisionPtr revIDLastSave="0" documentId="13_ncr:1_{B8A0AFC2-E8FA-4A60-BC2F-50DE8A7FC410}" xr6:coauthVersionLast="47" xr6:coauthVersionMax="47" xr10:uidLastSave="{00000000-0000-0000-0000-000000000000}"/>
  <bookViews>
    <workbookView xWindow="-120" yWindow="-120" windowWidth="20730" windowHeight="11040" firstSheet="15" activeTab="15" xr2:uid="{00000000-000D-0000-FFFF-FFFF00000000}"/>
  </bookViews>
  <sheets>
    <sheet name="CW-Sov Approvals by Country" sheetId="10" state="hidden" r:id="rId1"/>
    <sheet name="CW-Nonsov Approvals by Ctry" sheetId="30" state="hidden" r:id="rId2"/>
    <sheet name="CW-Lending, Grants, and Disb" sheetId="9" state="hidden" r:id="rId3"/>
    <sheet name="EA-Sov Approvals by Ctry" sheetId="13" state="hidden" r:id="rId4"/>
    <sheet name="EA-Nonsov Approvals by Ctry" sheetId="31" state="hidden" r:id="rId5"/>
    <sheet name="EA-lending, Grants, Disb" sheetId="12" state="hidden" r:id="rId6"/>
    <sheet name="PA-Sov Approvals by Ctry" sheetId="16" state="hidden" r:id="rId7"/>
    <sheet name="PA-Nonsov Approvals by Ctry" sheetId="32" state="hidden" r:id="rId8"/>
    <sheet name="PA-lending, grants, disb" sheetId="19" state="hidden" r:id="rId9"/>
    <sheet name="SA-Sov Approvals by Ctry" sheetId="20" state="hidden" r:id="rId10"/>
    <sheet name="SA-Nonsov Approvals by Ctry" sheetId="33" state="hidden" r:id="rId11"/>
    <sheet name="SA-lending, grants, disb" sheetId="24" state="hidden" r:id="rId12"/>
    <sheet name="SE-Sov Approvals by Ctry" sheetId="26" state="hidden" r:id="rId13"/>
    <sheet name="SE-Nonsov Approvals by Ctry" sheetId="34" state="hidden" r:id="rId14"/>
    <sheet name="SE-lending, grant, and disb" sheetId="25" state="hidden" r:id="rId15"/>
    <sheet name="Sov Commitments" sheetId="60" r:id="rId16"/>
  </sheets>
  <definedNames>
    <definedName name="a">#REF!</definedName>
    <definedName name="ad">#REF!</definedName>
    <definedName name="B">#REF!</definedName>
    <definedName name="mike">#REF!</definedName>
    <definedName name="mikeb">#REF!</definedName>
    <definedName name="_xlnm.Print_Area" localSheetId="2">'CW-Lending, Grants, and Disb'!$A$1:$F$40</definedName>
    <definedName name="_xlnm.Print_Area" localSheetId="0">'CW-Sov Approvals by Country'!$A$1:$L$44</definedName>
    <definedName name="_xlnm.Print_Area" localSheetId="9">'SA-Sov Approvals by Ctry'!$A$1:$J$44</definedName>
    <definedName name="Print_Area_MI">#REF!</definedName>
    <definedName name="_xlnm.Print_Titles" localSheetId="12">'SE-Sov Approvals by Ctry'!$1:$5</definedName>
    <definedName name="_xlnm.Print_Titles" localSheetId="15">'Sov Commitments'!$8:$9</definedName>
    <definedName name="TITLE">#N/A</definedName>
    <definedName name="w">#REF!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0" i="26" l="1"/>
  <c r="J33" i="26"/>
  <c r="J16" i="26"/>
  <c r="J17" i="26"/>
  <c r="J19" i="26"/>
  <c r="J20" i="26"/>
  <c r="J9" i="26"/>
  <c r="J10" i="26"/>
  <c r="J12" i="26"/>
  <c r="J13" i="26"/>
  <c r="J38" i="26"/>
  <c r="J37" i="26"/>
  <c r="J31" i="26"/>
  <c r="J30" i="26"/>
  <c r="J24" i="26"/>
  <c r="J23" i="26"/>
  <c r="E35" i="20"/>
  <c r="F35" i="20"/>
  <c r="G35" i="20"/>
  <c r="H35" i="20"/>
  <c r="I35" i="20"/>
  <c r="J37" i="20"/>
  <c r="J38" i="20"/>
  <c r="J40" i="20"/>
  <c r="J35" i="20" s="1"/>
  <c r="J41" i="20"/>
  <c r="J19" i="20"/>
  <c r="J18" i="20"/>
  <c r="J17" i="20"/>
  <c r="J16" i="20"/>
  <c r="J44" i="16"/>
  <c r="J38" i="16"/>
  <c r="J32" i="16"/>
  <c r="J26" i="16"/>
  <c r="J20" i="16"/>
  <c r="J8" i="16"/>
  <c r="I35" i="26"/>
  <c r="H35" i="26"/>
  <c r="G35" i="26"/>
  <c r="F35" i="26"/>
  <c r="E35" i="26"/>
  <c r="I28" i="26"/>
  <c r="H28" i="26"/>
  <c r="G28" i="26"/>
  <c r="I7" i="26"/>
  <c r="I49" i="26" s="1"/>
  <c r="G7" i="26"/>
  <c r="H7" i="26"/>
  <c r="F33" i="19"/>
  <c r="C20" i="19"/>
  <c r="I30" i="16"/>
  <c r="H30" i="16"/>
  <c r="G30" i="16"/>
  <c r="I12" i="16"/>
  <c r="I6" i="16"/>
  <c r="F22" i="12"/>
  <c r="F21" i="12"/>
  <c r="F23" i="12" s="1"/>
  <c r="F36" i="9"/>
  <c r="F35" i="9"/>
  <c r="F34" i="9"/>
  <c r="F33" i="9"/>
  <c r="F32" i="9"/>
  <c r="F29" i="9"/>
  <c r="F27" i="9"/>
  <c r="H19" i="30"/>
  <c r="G19" i="30"/>
  <c r="F19" i="30"/>
  <c r="E19" i="30"/>
  <c r="D19" i="30"/>
  <c r="H16" i="30"/>
  <c r="G16" i="30"/>
  <c r="F16" i="30"/>
  <c r="E16" i="30"/>
  <c r="D16" i="30"/>
  <c r="D23" i="30" s="1"/>
  <c r="G42" i="26"/>
  <c r="H42" i="26"/>
  <c r="I42" i="26"/>
  <c r="F14" i="26"/>
  <c r="G14" i="26"/>
  <c r="H14" i="26"/>
  <c r="I14" i="26"/>
  <c r="I21" i="26"/>
  <c r="H21" i="26"/>
  <c r="G21" i="26"/>
  <c r="H28" i="20"/>
  <c r="I28" i="20"/>
  <c r="G28" i="20"/>
  <c r="G21" i="20"/>
  <c r="H21" i="20"/>
  <c r="I21" i="20"/>
  <c r="I43" i="20" s="1"/>
  <c r="G14" i="20"/>
  <c r="H14" i="20"/>
  <c r="I14" i="20"/>
  <c r="G7" i="20"/>
  <c r="G43" i="20" s="1"/>
  <c r="H7" i="20"/>
  <c r="I7" i="20"/>
  <c r="G42" i="16"/>
  <c r="H42" i="16"/>
  <c r="H48" i="16" s="1"/>
  <c r="I42" i="16"/>
  <c r="G36" i="16"/>
  <c r="H36" i="16"/>
  <c r="I36" i="16"/>
  <c r="G24" i="16"/>
  <c r="H24" i="16"/>
  <c r="I24" i="16"/>
  <c r="G6" i="16"/>
  <c r="G48" i="16" s="1"/>
  <c r="H6" i="16"/>
  <c r="G18" i="16"/>
  <c r="H18" i="16"/>
  <c r="I18" i="16"/>
  <c r="G12" i="16"/>
  <c r="H12" i="16"/>
  <c r="I18" i="13"/>
  <c r="G18" i="13"/>
  <c r="G30" i="13" s="1"/>
  <c r="G7" i="13"/>
  <c r="I7" i="13"/>
  <c r="H7" i="13"/>
  <c r="I39" i="10"/>
  <c r="K39" i="10"/>
  <c r="K35" i="10"/>
  <c r="I35" i="10"/>
  <c r="K27" i="10"/>
  <c r="K31" i="10"/>
  <c r="I31" i="10"/>
  <c r="I27" i="10"/>
  <c r="K23" i="10"/>
  <c r="J23" i="10"/>
  <c r="I23" i="10"/>
  <c r="K19" i="10"/>
  <c r="K18" i="10" s="1"/>
  <c r="K15" i="10"/>
  <c r="K43" i="10" s="1"/>
  <c r="I19" i="10"/>
  <c r="I15" i="10"/>
  <c r="K11" i="10"/>
  <c r="I11" i="10"/>
  <c r="I43" i="10" s="1"/>
  <c r="K7" i="10"/>
  <c r="I7" i="10"/>
  <c r="J47" i="26"/>
  <c r="D34" i="25"/>
  <c r="E34" i="25"/>
  <c r="C34" i="25"/>
  <c r="F26" i="25"/>
  <c r="F27" i="25"/>
  <c r="F30" i="25"/>
  <c r="F31" i="25"/>
  <c r="F32" i="25"/>
  <c r="F33" i="25"/>
  <c r="F25" i="25"/>
  <c r="D29" i="24"/>
  <c r="E29" i="24"/>
  <c r="C29" i="24"/>
  <c r="F24" i="24"/>
  <c r="F25" i="24"/>
  <c r="F26" i="24"/>
  <c r="F27" i="24"/>
  <c r="F28" i="24"/>
  <c r="F23" i="24"/>
  <c r="D45" i="19"/>
  <c r="E45" i="19"/>
  <c r="C45" i="19"/>
  <c r="F41" i="19"/>
  <c r="F42" i="19"/>
  <c r="F44" i="19"/>
  <c r="F40" i="19"/>
  <c r="F39" i="19"/>
  <c r="F38" i="19"/>
  <c r="F37" i="19"/>
  <c r="F36" i="19"/>
  <c r="F32" i="19"/>
  <c r="D23" i="12"/>
  <c r="E23" i="12"/>
  <c r="C23" i="12"/>
  <c r="D37" i="9"/>
  <c r="E37" i="9"/>
  <c r="C37" i="9"/>
  <c r="H18" i="13"/>
  <c r="F18" i="13"/>
  <c r="H27" i="10"/>
  <c r="G23" i="10"/>
  <c r="C15" i="25"/>
  <c r="C13" i="24"/>
  <c r="C9" i="12"/>
  <c r="C17" i="9"/>
  <c r="D17" i="9"/>
  <c r="H13" i="34"/>
  <c r="H12" i="34"/>
  <c r="H11" i="34" s="1"/>
  <c r="G11" i="34"/>
  <c r="G15" i="34" s="1"/>
  <c r="F11" i="34"/>
  <c r="E11" i="34"/>
  <c r="D11" i="34"/>
  <c r="D8" i="34"/>
  <c r="C11" i="34"/>
  <c r="H9" i="34"/>
  <c r="H8" i="34" s="1"/>
  <c r="G8" i="34"/>
  <c r="F8" i="34"/>
  <c r="F15" i="34" s="1"/>
  <c r="E8" i="34"/>
  <c r="E15" i="34" s="1"/>
  <c r="C8" i="34"/>
  <c r="J45" i="26"/>
  <c r="J44" i="26"/>
  <c r="J42" i="26" s="1"/>
  <c r="F42" i="26"/>
  <c r="E42" i="26"/>
  <c r="J35" i="26"/>
  <c r="F28" i="26"/>
  <c r="E28" i="26"/>
  <c r="J26" i="26"/>
  <c r="J21" i="26" s="1"/>
  <c r="F21" i="26"/>
  <c r="E21" i="26"/>
  <c r="E14" i="26"/>
  <c r="F7" i="26"/>
  <c r="E7" i="26"/>
  <c r="H9" i="33"/>
  <c r="H8" i="33" s="1"/>
  <c r="H11" i="33" s="1"/>
  <c r="G8" i="33"/>
  <c r="G11" i="33" s="1"/>
  <c r="F8" i="33"/>
  <c r="F11" i="33" s="1"/>
  <c r="E8" i="33"/>
  <c r="E11" i="33" s="1"/>
  <c r="D8" i="33"/>
  <c r="D11" i="33" s="1"/>
  <c r="C8" i="33"/>
  <c r="C11" i="33" s="1"/>
  <c r="J34" i="20"/>
  <c r="J33" i="20"/>
  <c r="J31" i="20"/>
  <c r="J30" i="20"/>
  <c r="F28" i="20"/>
  <c r="E28" i="20"/>
  <c r="J27" i="20"/>
  <c r="J26" i="20"/>
  <c r="J24" i="20"/>
  <c r="J23" i="20"/>
  <c r="F21" i="20"/>
  <c r="E21" i="20"/>
  <c r="F14" i="20"/>
  <c r="E14" i="20"/>
  <c r="J13" i="20"/>
  <c r="J12" i="20"/>
  <c r="J11" i="20"/>
  <c r="J10" i="20"/>
  <c r="J9" i="20"/>
  <c r="F7" i="20"/>
  <c r="E7" i="20"/>
  <c r="C8" i="31"/>
  <c r="C17" i="31" s="1"/>
  <c r="D8" i="31"/>
  <c r="D17" i="31" s="1"/>
  <c r="E8" i="31"/>
  <c r="E17" i="31" s="1"/>
  <c r="F8" i="31"/>
  <c r="F17" i="31" s="1"/>
  <c r="G8" i="31"/>
  <c r="G17" i="31" s="1"/>
  <c r="H8" i="31"/>
  <c r="H17" i="31" s="1"/>
  <c r="H17" i="32"/>
  <c r="G17" i="32"/>
  <c r="F17" i="32"/>
  <c r="E17" i="32"/>
  <c r="D17" i="32"/>
  <c r="C17" i="32"/>
  <c r="J46" i="16"/>
  <c r="J42" i="16" s="1"/>
  <c r="F42" i="16"/>
  <c r="E42" i="16"/>
  <c r="J40" i="16"/>
  <c r="J36" i="16" s="1"/>
  <c r="F36" i="16"/>
  <c r="E36" i="16"/>
  <c r="J34" i="16"/>
  <c r="J30" i="16" s="1"/>
  <c r="F30" i="16"/>
  <c r="E30" i="16"/>
  <c r="J29" i="16"/>
  <c r="J24" i="16" s="1"/>
  <c r="J28" i="16"/>
  <c r="F24" i="16"/>
  <c r="E24" i="16"/>
  <c r="J22" i="16"/>
  <c r="J18" i="16" s="1"/>
  <c r="F18" i="16"/>
  <c r="E18" i="16"/>
  <c r="J16" i="16"/>
  <c r="J14" i="16"/>
  <c r="F12" i="16"/>
  <c r="E12" i="16"/>
  <c r="J10" i="16"/>
  <c r="J6" i="16" s="1"/>
  <c r="F6" i="16"/>
  <c r="E6" i="16"/>
  <c r="J28" i="13"/>
  <c r="J27" i="13"/>
  <c r="J26" i="13"/>
  <c r="J25" i="13"/>
  <c r="J24" i="13"/>
  <c r="J23" i="13"/>
  <c r="J21" i="13"/>
  <c r="J20" i="13"/>
  <c r="E18" i="13"/>
  <c r="J16" i="13"/>
  <c r="J15" i="13"/>
  <c r="J14" i="13"/>
  <c r="J12" i="13"/>
  <c r="J11" i="13"/>
  <c r="J10" i="13"/>
  <c r="J9" i="13"/>
  <c r="F7" i="13"/>
  <c r="E7" i="13"/>
  <c r="I21" i="30"/>
  <c r="I20" i="30"/>
  <c r="I17" i="30"/>
  <c r="I16" i="30" s="1"/>
  <c r="I14" i="30"/>
  <c r="I13" i="30" s="1"/>
  <c r="H13" i="30"/>
  <c r="H23" i="30" s="1"/>
  <c r="G13" i="30"/>
  <c r="F13" i="30"/>
  <c r="E13" i="30"/>
  <c r="D13" i="30"/>
  <c r="I11" i="30"/>
  <c r="I10" i="30" s="1"/>
  <c r="H10" i="30"/>
  <c r="G10" i="30"/>
  <c r="F10" i="30"/>
  <c r="F23" i="30" s="1"/>
  <c r="E10" i="30"/>
  <c r="D10" i="30"/>
  <c r="I8" i="30"/>
  <c r="I7" i="30" s="1"/>
  <c r="H7" i="30"/>
  <c r="G7" i="30"/>
  <c r="F7" i="30"/>
  <c r="E7" i="30"/>
  <c r="D7" i="30"/>
  <c r="L41" i="10"/>
  <c r="L40" i="10"/>
  <c r="L39" i="10" s="1"/>
  <c r="J39" i="10"/>
  <c r="H39" i="10"/>
  <c r="G39" i="10"/>
  <c r="L38" i="10"/>
  <c r="L37" i="10"/>
  <c r="L35" i="10" s="1"/>
  <c r="J35" i="10"/>
  <c r="H35" i="10"/>
  <c r="G35" i="10"/>
  <c r="L34" i="10"/>
  <c r="L33" i="10"/>
  <c r="J31" i="10"/>
  <c r="H31" i="10"/>
  <c r="G31" i="10"/>
  <c r="L30" i="10"/>
  <c r="L29" i="10"/>
  <c r="L27" i="10" s="1"/>
  <c r="J27" i="10"/>
  <c r="J43" i="10" s="1"/>
  <c r="G27" i="10"/>
  <c r="L25" i="10"/>
  <c r="L24" i="10"/>
  <c r="H23" i="10"/>
  <c r="L21" i="10"/>
  <c r="L20" i="10"/>
  <c r="J19" i="10"/>
  <c r="H19" i="10"/>
  <c r="G19" i="10"/>
  <c r="L18" i="10"/>
  <c r="L17" i="10"/>
  <c r="L15" i="10"/>
  <c r="J15" i="10"/>
  <c r="H15" i="10"/>
  <c r="G15" i="10"/>
  <c r="L14" i="10"/>
  <c r="L13" i="10"/>
  <c r="L11" i="10" s="1"/>
  <c r="J11" i="10"/>
  <c r="H11" i="10"/>
  <c r="G11" i="10"/>
  <c r="L10" i="10"/>
  <c r="L9" i="10"/>
  <c r="J7" i="10"/>
  <c r="H7" i="10"/>
  <c r="H43" i="10" s="1"/>
  <c r="G7" i="10"/>
  <c r="C15" i="34"/>
  <c r="J28" i="26"/>
  <c r="J14" i="26"/>
  <c r="G49" i="26"/>
  <c r="H49" i="26"/>
  <c r="J14" i="20"/>
  <c r="E43" i="20"/>
  <c r="H30" i="13"/>
  <c r="I30" i="13"/>
  <c r="F30" i="13"/>
  <c r="G23" i="30"/>
  <c r="L23" i="10"/>
  <c r="L31" i="10"/>
  <c r="J7" i="26" l="1"/>
  <c r="J21" i="20"/>
  <c r="H43" i="20"/>
  <c r="E48" i="16"/>
  <c r="L19" i="10"/>
  <c r="E23" i="30"/>
  <c r="F48" i="16"/>
  <c r="F49" i="26"/>
  <c r="F37" i="9"/>
  <c r="L7" i="10"/>
  <c r="J18" i="13"/>
  <c r="E49" i="26"/>
  <c r="F45" i="19"/>
  <c r="I48" i="16"/>
  <c r="G43" i="10"/>
  <c r="F43" i="20"/>
  <c r="E30" i="13"/>
  <c r="J7" i="20"/>
  <c r="J28" i="20"/>
  <c r="H15" i="34"/>
  <c r="I19" i="30"/>
  <c r="I23" i="30" s="1"/>
  <c r="J7" i="13"/>
  <c r="J30" i="13" s="1"/>
  <c r="J12" i="16"/>
  <c r="J48" i="16" s="1"/>
  <c r="D15" i="34"/>
  <c r="F29" i="24"/>
  <c r="F34" i="25"/>
  <c r="J49" i="26"/>
  <c r="L43" i="10"/>
  <c r="J43" i="2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mlb</author>
  </authors>
  <commentList>
    <comment ref="F20" authorId="0" shapeId="0" xr:uid="{00000000-0006-0000-0300-000001000000}">
      <text>
        <r>
          <rPr>
            <b/>
            <sz val="8"/>
            <color indexed="81"/>
            <rFont val="Tahoma"/>
            <family val="2"/>
          </rPr>
          <t>mlb:</t>
        </r>
        <r>
          <rPr>
            <sz val="8"/>
            <color indexed="81"/>
            <rFont val="Tahoma"/>
            <family val="2"/>
          </rPr>
          <t xml:space="preserve">
less 5 million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mlb</author>
  </authors>
  <commentList>
    <comment ref="C7" authorId="0" shapeId="0" xr:uid="{00000000-0006-0000-0500-000001000000}">
      <text>
        <r>
          <rPr>
            <b/>
            <sz val="8"/>
            <color indexed="81"/>
            <rFont val="Tahoma"/>
            <family val="2"/>
          </rPr>
          <t>mlb:</t>
        </r>
        <r>
          <rPr>
            <sz val="8"/>
            <color indexed="81"/>
            <rFont val="Tahoma"/>
            <family val="2"/>
          </rPr>
          <t xml:space="preserve">
less $5 million</t>
        </r>
      </text>
    </comment>
  </commentList>
</comments>
</file>

<file path=xl/sharedStrings.xml><?xml version="1.0" encoding="utf-8"?>
<sst xmlns="http://schemas.openxmlformats.org/spreadsheetml/2006/main" count="2157" uniqueCount="436">
  <si>
    <t>Loans</t>
  </si>
  <si>
    <t>Grants</t>
  </si>
  <si>
    <t>Guarantees</t>
  </si>
  <si>
    <t>Cofinancing</t>
  </si>
  <si>
    <t>OCR</t>
  </si>
  <si>
    <t>ADF</t>
  </si>
  <si>
    <t>Project</t>
  </si>
  <si>
    <t>Total</t>
  </si>
  <si>
    <t>($ million)</t>
  </si>
  <si>
    <t>Disbursements</t>
  </si>
  <si>
    <t>Country</t>
  </si>
  <si>
    <t>Afghanistan</t>
  </si>
  <si>
    <t>Armenia</t>
  </si>
  <si>
    <t>Azerbaijan</t>
  </si>
  <si>
    <t>Georgia</t>
  </si>
  <si>
    <t>Kazakhstan</t>
  </si>
  <si>
    <t>Kyrgyz Republic</t>
  </si>
  <si>
    <t>Pakistan</t>
  </si>
  <si>
    <t>Uzbekistan</t>
  </si>
  <si>
    <t>Lending</t>
  </si>
  <si>
    <t>Cook Islands</t>
  </si>
  <si>
    <t>Fiji Islands</t>
  </si>
  <si>
    <t>Kiribati</t>
  </si>
  <si>
    <t>Marshall Islands</t>
  </si>
  <si>
    <t>Federated States of Micronesia</t>
  </si>
  <si>
    <t>Papua New Guinea</t>
  </si>
  <si>
    <t>Samoa</t>
  </si>
  <si>
    <t>Tuvalu</t>
  </si>
  <si>
    <t>Regional</t>
  </si>
  <si>
    <t>Bangladesh</t>
  </si>
  <si>
    <t>Bhutan</t>
  </si>
  <si>
    <t>India</t>
  </si>
  <si>
    <t>Maldives</t>
  </si>
  <si>
    <t>Nepal</t>
  </si>
  <si>
    <t>Sri Lanka</t>
  </si>
  <si>
    <t>Cambodia</t>
  </si>
  <si>
    <t>Indonesia</t>
  </si>
  <si>
    <t>Philippines</t>
  </si>
  <si>
    <t>Thailand</t>
  </si>
  <si>
    <t>Other Special Funds</t>
  </si>
  <si>
    <t>Vietnam</t>
  </si>
  <si>
    <t xml:space="preserve">Regional </t>
  </si>
  <si>
    <r>
      <t>a</t>
    </r>
    <r>
      <rPr>
        <sz val="8"/>
        <rFont val="Calibri"/>
        <family val="2"/>
      </rPr>
      <t xml:space="preserve">  Excludes cofinancing for projects approved in previous years, technical assistance grants, and multitranche financing facilities.</t>
    </r>
  </si>
  <si>
    <t>Equities Investments</t>
  </si>
  <si>
    <t>Commercial</t>
  </si>
  <si>
    <r>
      <t>a</t>
    </r>
    <r>
      <rPr>
        <sz val="8"/>
        <rFont val="Calibri"/>
        <family val="2"/>
      </rPr>
      <t xml:space="preserve">  Excludes cofinancing for projects approved in previous years, technical assistance grants, and trade finance program.</t>
    </r>
  </si>
  <si>
    <t>Palau</t>
  </si>
  <si>
    <r>
      <t>a</t>
    </r>
    <r>
      <rPr>
        <sz val="9"/>
        <rFont val="Calibri"/>
        <family val="2"/>
      </rPr>
      <t xml:space="preserve">  Excludes cofinancing for projects approved in previous years, technical assistance grants, and multitranche financing facilities.</t>
    </r>
  </si>
  <si>
    <r>
      <t>a</t>
    </r>
    <r>
      <rPr>
        <sz val="9"/>
        <rFont val="Calibri"/>
        <family val="2"/>
      </rPr>
      <t xml:space="preserve">  Excludes cofinancing for projects approved in previous years, technical assistance grants, and trade finance program.</t>
    </r>
  </si>
  <si>
    <r>
      <t xml:space="preserve">Project </t>
    </r>
    <r>
      <rPr>
        <b/>
        <vertAlign val="superscript"/>
        <sz val="11"/>
        <rFont val="Calibri"/>
        <family val="2"/>
      </rPr>
      <t>b</t>
    </r>
  </si>
  <si>
    <r>
      <rPr>
        <vertAlign val="superscript"/>
        <sz val="9"/>
        <rFont val="Calibri"/>
        <family val="2"/>
      </rPr>
      <t>b</t>
    </r>
    <r>
      <rPr>
        <sz val="9"/>
        <rFont val="Calibri"/>
        <family val="2"/>
      </rPr>
      <t xml:space="preserve"> Includes nonsovereign grants</t>
    </r>
  </si>
  <si>
    <r>
      <t>a</t>
    </r>
    <r>
      <rPr>
        <sz val="8"/>
        <rFont val="Calibri"/>
        <family val="2"/>
      </rPr>
      <t xml:space="preserve">  Loan Component of regional projects distributed to the countries whenever possible.</t>
    </r>
  </si>
  <si>
    <r>
      <t>b</t>
    </r>
    <r>
      <rPr>
        <sz val="8"/>
        <rFont val="Calibri"/>
        <family val="2"/>
      </rPr>
      <t xml:space="preserve">  Includes nonsovereign (public and private) sector loans specific to the region.</t>
    </r>
  </si>
  <si>
    <t>Tajiskistan</t>
  </si>
  <si>
    <t>Nauru</t>
  </si>
  <si>
    <t>Solomon</t>
  </si>
  <si>
    <t>Tonga</t>
  </si>
  <si>
    <t>Vanuatu</t>
  </si>
  <si>
    <t>Inodensia</t>
  </si>
  <si>
    <t>Lao People's Republic of</t>
  </si>
  <si>
    <t>Malaysia</t>
  </si>
  <si>
    <t>Myanmar</t>
  </si>
  <si>
    <t>Timor-Leste</t>
  </si>
  <si>
    <t>CTL</t>
  </si>
  <si>
    <t xml:space="preserve">Other </t>
  </si>
  <si>
    <t>Special Funds</t>
  </si>
  <si>
    <t>Official</t>
  </si>
  <si>
    <r>
      <t>Cofinancing</t>
    </r>
    <r>
      <rPr>
        <b/>
        <vertAlign val="superscript"/>
        <sz val="10"/>
        <rFont val="Calibri"/>
        <family val="2"/>
      </rPr>
      <t>a</t>
    </r>
  </si>
  <si>
    <r>
      <t xml:space="preserve">Cofinancing </t>
    </r>
    <r>
      <rPr>
        <b/>
        <vertAlign val="superscript"/>
        <sz val="10"/>
        <rFont val="Calibri"/>
        <family val="2"/>
      </rPr>
      <t>a</t>
    </r>
  </si>
  <si>
    <r>
      <t>a</t>
    </r>
    <r>
      <rPr>
        <sz val="11"/>
        <rFont val="Calibri"/>
        <family val="2"/>
      </rPr>
      <t xml:space="preserve"> Excludes cofinancing not administered by ADB.</t>
    </r>
  </si>
  <si>
    <t xml:space="preserve"> the ADB grant.</t>
  </si>
  <si>
    <t>Note: (i) For ADB loan, cofinancing column will include collaborative and contractual cofinancing regardless of product provided by the cofinancier.</t>
  </si>
  <si>
    <t xml:space="preserve"> If there is a related ADB grant (administered by ADB), this should not be included in the cofinancing figure under the ADB loan line item, as there is a separate line item for</t>
  </si>
  <si>
    <t xml:space="preserve">(ii) For ADB-financed or administered grant, official cofinancing figure will include both collaborative and contractual (meaning grant is administered by ADB). </t>
  </si>
  <si>
    <t xml:space="preserve"> Put a footnote beside items where official cofinancing is collaborative.</t>
  </si>
  <si>
    <t>Country 1</t>
  </si>
  <si>
    <t>Country 2</t>
  </si>
  <si>
    <t>Country 3</t>
  </si>
  <si>
    <t>Country 4</t>
  </si>
  <si>
    <t>Country 5</t>
  </si>
  <si>
    <t>Country 6</t>
  </si>
  <si>
    <t>Country 7</t>
  </si>
  <si>
    <t>Country 8</t>
  </si>
  <si>
    <t>Country 9</t>
  </si>
  <si>
    <r>
      <t xml:space="preserve">and Disbursements by Country as of the end of 2011 </t>
    </r>
    <r>
      <rPr>
        <b/>
        <vertAlign val="superscript"/>
        <sz val="11"/>
        <rFont val="Calibri"/>
        <family val="2"/>
      </rPr>
      <t>a b</t>
    </r>
  </si>
  <si>
    <t>by Country as of the end of 2011</t>
  </si>
  <si>
    <r>
      <t xml:space="preserve">Table Xb: Pacific: Nonsovereign Approvals by Country </t>
    </r>
    <r>
      <rPr>
        <b/>
        <vertAlign val="superscript"/>
        <sz val="11"/>
        <rFont val="Calibri"/>
        <family val="2"/>
      </rPr>
      <t>a</t>
    </r>
    <r>
      <rPr>
        <b/>
        <sz val="11"/>
        <rFont val="Calibri"/>
        <family val="2"/>
      </rPr>
      <t>, 2011</t>
    </r>
  </si>
  <si>
    <r>
      <t>and Disbursements by Country as of the end of 2011</t>
    </r>
    <r>
      <rPr>
        <b/>
        <vertAlign val="superscript"/>
        <sz val="11"/>
        <rFont val="Calibri"/>
        <family val="2"/>
      </rPr>
      <t xml:space="preserve"> a b</t>
    </r>
  </si>
  <si>
    <r>
      <t xml:space="preserve">Table 12a: Central and West Asia: Sovereign Approvals by Country </t>
    </r>
    <r>
      <rPr>
        <b/>
        <vertAlign val="superscript"/>
        <sz val="11"/>
        <rFont val="Calibri"/>
        <family val="2"/>
      </rPr>
      <t>a</t>
    </r>
    <r>
      <rPr>
        <b/>
        <sz val="11"/>
        <rFont val="Calibri"/>
        <family val="2"/>
      </rPr>
      <t>, 2011</t>
    </r>
  </si>
  <si>
    <r>
      <t xml:space="preserve">Table 12b: Central and West Asia: Nonsovereign Approvals by Country </t>
    </r>
    <r>
      <rPr>
        <b/>
        <vertAlign val="superscript"/>
        <sz val="11"/>
        <rFont val="Calibri"/>
        <family val="2"/>
      </rPr>
      <t>a</t>
    </r>
    <r>
      <rPr>
        <b/>
        <sz val="11"/>
        <rFont val="Calibri"/>
        <family val="2"/>
      </rPr>
      <t>, 2011</t>
    </r>
  </si>
  <si>
    <t xml:space="preserve">Table 13: Central and West Asia: Cumulative Lending </t>
  </si>
  <si>
    <t>Table 14: Central and West Asia: Cumulative Grants Approved</t>
  </si>
  <si>
    <r>
      <t xml:space="preserve">Table 18a: East Asia: Sovereign Approvals by Country </t>
    </r>
    <r>
      <rPr>
        <b/>
        <vertAlign val="superscript"/>
        <sz val="11"/>
        <rFont val="Calibri"/>
        <family val="2"/>
      </rPr>
      <t>a</t>
    </r>
    <r>
      <rPr>
        <b/>
        <sz val="11"/>
        <rFont val="Calibri"/>
        <family val="2"/>
      </rPr>
      <t>, 2011</t>
    </r>
  </si>
  <si>
    <r>
      <t xml:space="preserve">Table 18b: East Asia: Nonsovereign Approvals by Country </t>
    </r>
    <r>
      <rPr>
        <b/>
        <vertAlign val="superscript"/>
        <sz val="11"/>
        <rFont val="Calibri"/>
        <family val="2"/>
      </rPr>
      <t>a</t>
    </r>
    <r>
      <rPr>
        <b/>
        <sz val="11"/>
        <rFont val="Calibri"/>
        <family val="2"/>
      </rPr>
      <t>, 2011</t>
    </r>
  </si>
  <si>
    <t xml:space="preserve">Table 19: East Asia: Cumulative Lending </t>
  </si>
  <si>
    <t>Table 20: East Asia: Cumulative Grants Approved</t>
  </si>
  <si>
    <r>
      <t xml:space="preserve">Table 24: Pacific: Sovereign Approvals by Country </t>
    </r>
    <r>
      <rPr>
        <b/>
        <vertAlign val="superscript"/>
        <sz val="11"/>
        <rFont val="Calibri"/>
        <family val="2"/>
      </rPr>
      <t>a</t>
    </r>
    <r>
      <rPr>
        <b/>
        <sz val="11"/>
        <rFont val="Calibri"/>
        <family val="2"/>
      </rPr>
      <t>, 2011</t>
    </r>
  </si>
  <si>
    <t xml:space="preserve">Table 25: Pacific: Cumulative Lending </t>
  </si>
  <si>
    <t>Table 27: Pacific: Cumulative Grants Approved</t>
  </si>
  <si>
    <r>
      <t xml:space="preserve">Table 30a: South Asia: Sovereign Approvals by Country </t>
    </r>
    <r>
      <rPr>
        <b/>
        <vertAlign val="superscript"/>
        <sz val="11"/>
        <rFont val="Calibri"/>
        <family val="2"/>
      </rPr>
      <t>a</t>
    </r>
    <r>
      <rPr>
        <b/>
        <sz val="11"/>
        <rFont val="Calibri"/>
        <family val="2"/>
      </rPr>
      <t>, 2011</t>
    </r>
  </si>
  <si>
    <r>
      <t xml:space="preserve">Table 30b: South Asia: Nonsovereign Approvals by Country </t>
    </r>
    <r>
      <rPr>
        <b/>
        <vertAlign val="superscript"/>
        <sz val="11"/>
        <rFont val="Calibri"/>
        <family val="2"/>
      </rPr>
      <t>a</t>
    </r>
    <r>
      <rPr>
        <b/>
        <sz val="11"/>
        <rFont val="Calibri"/>
        <family val="2"/>
      </rPr>
      <t>, 2011</t>
    </r>
  </si>
  <si>
    <t xml:space="preserve">Table 31: South Asia: Cumulative Lending </t>
  </si>
  <si>
    <t>Table 32a: South Asia: Cumulative Grants Approved</t>
  </si>
  <si>
    <r>
      <t xml:space="preserve">Table 35a: Southeast Asia: Sovereign Approvals by Country </t>
    </r>
    <r>
      <rPr>
        <b/>
        <vertAlign val="superscript"/>
        <sz val="11"/>
        <rFont val="Calibri"/>
        <family val="2"/>
      </rPr>
      <t>a</t>
    </r>
    <r>
      <rPr>
        <b/>
        <sz val="11"/>
        <rFont val="Calibri"/>
        <family val="2"/>
      </rPr>
      <t>, 2011</t>
    </r>
  </si>
  <si>
    <r>
      <t xml:space="preserve">Table 35b: Southeast Asia: Nonsovereign Approvals by Country </t>
    </r>
    <r>
      <rPr>
        <b/>
        <vertAlign val="superscript"/>
        <sz val="11"/>
        <rFont val="Calibri"/>
        <family val="2"/>
      </rPr>
      <t>a</t>
    </r>
    <r>
      <rPr>
        <b/>
        <sz val="11"/>
        <rFont val="Calibri"/>
        <family val="2"/>
      </rPr>
      <t>, 2011</t>
    </r>
  </si>
  <si>
    <t xml:space="preserve">Table 36: Southeast Asia: Cumulative Lending </t>
  </si>
  <si>
    <t>Table 37: Southeast Asia: Cumulative Grants Approved</t>
  </si>
  <si>
    <t>REG</t>
  </si>
  <si>
    <t>COUNTRY</t>
  </si>
  <si>
    <t>PRODUCT</t>
  </si>
  <si>
    <t>PROJECT NAME</t>
  </si>
  <si>
    <t>Education</t>
  </si>
  <si>
    <t>Energy</t>
  </si>
  <si>
    <t>Finance</t>
  </si>
  <si>
    <t>Industry and Trade</t>
  </si>
  <si>
    <t>Public Sector Management</t>
  </si>
  <si>
    <t>Official Cofinancing</t>
  </si>
  <si>
    <t>Loan</t>
  </si>
  <si>
    <t>Grant</t>
  </si>
  <si>
    <t>Tajikistan</t>
  </si>
  <si>
    <t>Mongolia</t>
  </si>
  <si>
    <t>Solomon Islands</t>
  </si>
  <si>
    <t>CENTRAL AND WEST ASIA</t>
  </si>
  <si>
    <t>EAST ASIA</t>
  </si>
  <si>
    <t>PACIFIC</t>
  </si>
  <si>
    <t>SOUTH ASIA</t>
  </si>
  <si>
    <t>SOUTHEAST ASIA</t>
  </si>
  <si>
    <t>Transport</t>
  </si>
  <si>
    <t>Water and Other Urban Infrastructure and Services</t>
  </si>
  <si>
    <t>Health</t>
  </si>
  <si>
    <t>Fiji</t>
  </si>
  <si>
    <t>Note: Numbers may not sum precisely because of rounding.</t>
  </si>
  <si>
    <t>COL</t>
  </si>
  <si>
    <t>Agriculture, Natural Resources, and Rural Development</t>
  </si>
  <si>
    <r>
      <t>Afghanistan</t>
    </r>
    <r>
      <rPr>
        <vertAlign val="superscript"/>
        <sz val="9"/>
        <rFont val="Arial"/>
        <family val="2"/>
      </rPr>
      <t>b</t>
    </r>
  </si>
  <si>
    <t>Total 
Sovereign Commitments</t>
  </si>
  <si>
    <t>–</t>
  </si>
  <si>
    <r>
      <t>Region / Country / Sector</t>
    </r>
    <r>
      <rPr>
        <vertAlign val="superscript"/>
        <sz val="9"/>
        <rFont val="Arial"/>
        <family val="2"/>
      </rPr>
      <t>a</t>
    </r>
    <r>
      <rPr>
        <b/>
        <sz val="9"/>
        <rFont val="Arial"/>
        <family val="2"/>
      </rPr>
      <t xml:space="preserve"> / Project Number and Name</t>
    </r>
  </si>
  <si>
    <t>49078</t>
  </si>
  <si>
    <t>52256</t>
  </si>
  <si>
    <t>56138</t>
  </si>
  <si>
    <t>49450</t>
  </si>
  <si>
    <t>56253</t>
  </si>
  <si>
    <t>55154</t>
  </si>
  <si>
    <t>Lao People's Democratic Republic</t>
  </si>
  <si>
    <r>
      <t>Myanmar</t>
    </r>
    <r>
      <rPr>
        <vertAlign val="superscript"/>
        <sz val="9"/>
        <rFont val="Arial"/>
        <family val="2"/>
      </rPr>
      <t>c</t>
    </r>
  </si>
  <si>
    <t>56035</t>
  </si>
  <si>
    <r>
      <rPr>
        <vertAlign val="superscript"/>
        <sz val="8"/>
        <rFont val="Arial"/>
        <family val="2"/>
      </rPr>
      <t>a</t>
    </r>
    <r>
      <rPr>
        <sz val="8"/>
        <rFont val="Arial"/>
        <family val="2"/>
      </rPr>
      <t xml:space="preserve">  Using the primary sector each project is targeted to.</t>
    </r>
  </si>
  <si>
    <t>Sovereign Commitments, 2024</t>
  </si>
  <si>
    <t>58046</t>
  </si>
  <si>
    <t>Sustaining Human Capital (Support for Afghan People)</t>
  </si>
  <si>
    <t>57088</t>
  </si>
  <si>
    <t>Climate-Adaptive Food Security Enhancement</t>
  </si>
  <si>
    <t>55103</t>
  </si>
  <si>
    <t>58143</t>
  </si>
  <si>
    <t>52339</t>
  </si>
  <si>
    <t>56069</t>
  </si>
  <si>
    <t>Health Sector Enhancement Program</t>
  </si>
  <si>
    <t>55039</t>
  </si>
  <si>
    <t>51264</t>
  </si>
  <si>
    <t>Enhancing Climate-Resilient Groundwater Management Approaches</t>
  </si>
  <si>
    <t>57193</t>
  </si>
  <si>
    <t>56146</t>
  </si>
  <si>
    <t>Issyk-Kul Ring Road Improvement (Barskoon–Karakol Section)</t>
  </si>
  <si>
    <t>New Water Intake to the City of Osh</t>
  </si>
  <si>
    <t>55250</t>
  </si>
  <si>
    <t>58054</t>
  </si>
  <si>
    <t>57259</t>
  </si>
  <si>
    <t>Power Distribution Strengthening</t>
  </si>
  <si>
    <t>45233</t>
  </si>
  <si>
    <t>55183</t>
  </si>
  <si>
    <t>54048</t>
  </si>
  <si>
    <t xml:space="preserve">Khyber Pakhtunkhwa Rural Roads Development </t>
  </si>
  <si>
    <t>57323</t>
  </si>
  <si>
    <t>Sindh Emergency Housing Reconstruction</t>
  </si>
  <si>
    <t>54111</t>
  </si>
  <si>
    <t xml:space="preserve">Resilient Livelihoods and Empowerment of Rural Women </t>
  </si>
  <si>
    <t>46418</t>
  </si>
  <si>
    <t>52122</t>
  </si>
  <si>
    <t>51010</t>
  </si>
  <si>
    <t>56299</t>
  </si>
  <si>
    <t>52042</t>
  </si>
  <si>
    <t>54286</t>
  </si>
  <si>
    <t>Green Corridor Demonstration</t>
  </si>
  <si>
    <t>58181</t>
  </si>
  <si>
    <t>54269</t>
  </si>
  <si>
    <t>Power Sector Reform Program (Subprogram 2)</t>
  </si>
  <si>
    <t>53161</t>
  </si>
  <si>
    <t>Financial Markets Development Program (Subprogram 2)</t>
  </si>
  <si>
    <t>57245</t>
  </si>
  <si>
    <t>Inclusive Finance Sector Development Program (Subprogram 1)</t>
  </si>
  <si>
    <t>52340</t>
  </si>
  <si>
    <t>Integrated Perinatal Care</t>
  </si>
  <si>
    <t>58125</t>
  </si>
  <si>
    <t>56216</t>
  </si>
  <si>
    <t>56217</t>
  </si>
  <si>
    <t>Shandong Qixia Ecological Function Conservation Demonstration</t>
  </si>
  <si>
    <t>56250</t>
  </si>
  <si>
    <t>Ningbo Urban Green and Low-Carbon Development</t>
  </si>
  <si>
    <t>56181</t>
  </si>
  <si>
    <t xml:space="preserve">Promoting Industrial Park Green and Low-Carbon Development </t>
  </si>
  <si>
    <t>56182</t>
  </si>
  <si>
    <t>55218</t>
  </si>
  <si>
    <t>Agriculture and Rural Development (Phase 2)</t>
  </si>
  <si>
    <t>58121</t>
  </si>
  <si>
    <t>Dzud Disaster Response</t>
  </si>
  <si>
    <t>50091</t>
  </si>
  <si>
    <t>56270</t>
  </si>
  <si>
    <t>Accelerating Climate Investment Program (Subprogram 1)</t>
  </si>
  <si>
    <t>49173</t>
  </si>
  <si>
    <t>49430</t>
  </si>
  <si>
    <t>55069</t>
  </si>
  <si>
    <t>Pacific Disaster Resilience Program (Phase 5)</t>
  </si>
  <si>
    <t>57084</t>
  </si>
  <si>
    <t>Resilient Transformation Program (Subprogram 1)</t>
  </si>
  <si>
    <t>57264</t>
  </si>
  <si>
    <t>56215</t>
  </si>
  <si>
    <t>Critical Bridges Resilience</t>
  </si>
  <si>
    <t>South Tarawa Renewable Energy (Phase 2)</t>
  </si>
  <si>
    <t>Energy Transition</t>
  </si>
  <si>
    <t>50295</t>
  </si>
  <si>
    <t>56192</t>
  </si>
  <si>
    <t>Women and Youth Skills, Empowerment, and Resilience</t>
  </si>
  <si>
    <t>52034</t>
  </si>
  <si>
    <t>Integrated Urban Services and Resilience Improvement</t>
  </si>
  <si>
    <t>Climate-Resilient Energy and Water Sector</t>
  </si>
  <si>
    <t>58014</t>
  </si>
  <si>
    <t xml:space="preserve">Sustainable and Resilient Road Improvement </t>
  </si>
  <si>
    <t>55017</t>
  </si>
  <si>
    <t>54377</t>
  </si>
  <si>
    <t xml:space="preserve">Sustainable and Resilient Urban Development </t>
  </si>
  <si>
    <t>54011</t>
  </si>
  <si>
    <t>57121</t>
  </si>
  <si>
    <t>57067</t>
  </si>
  <si>
    <t>Strengthening Public Sector Management Program (Subprogram 1)</t>
  </si>
  <si>
    <t>56007</t>
  </si>
  <si>
    <t>Sustainable Highlands Region Core Road Network</t>
  </si>
  <si>
    <t>52111</t>
  </si>
  <si>
    <t>Alaoa Multipurpose Dam</t>
  </si>
  <si>
    <t>54054</t>
  </si>
  <si>
    <t>Strengthening Macroeconomic Resilience Program (Subprogram 2)</t>
  </si>
  <si>
    <t>57006</t>
  </si>
  <si>
    <t>Renewable Energy Development</t>
  </si>
  <si>
    <t>55011</t>
  </si>
  <si>
    <t>Supporting Fiscal and Economic Recovery Program (Subprogram 2)</t>
  </si>
  <si>
    <t>53421</t>
  </si>
  <si>
    <t>51271</t>
  </si>
  <si>
    <t>55198</t>
  </si>
  <si>
    <t>Grid Enhancement for Sustainable Energy Transition</t>
  </si>
  <si>
    <t>56358</t>
  </si>
  <si>
    <t>Improving Economic Management Program (Subprogram 1)</t>
  </si>
  <si>
    <t>53417</t>
  </si>
  <si>
    <t>Funafuti Water Supply and Sanitation</t>
  </si>
  <si>
    <t>54045</t>
  </si>
  <si>
    <t>Supporting the Delivery of Skills Development</t>
  </si>
  <si>
    <t>55052</t>
  </si>
  <si>
    <t>Finance Sector Strengthening Program (Subprogram 1)</t>
  </si>
  <si>
    <t>51335</t>
  </si>
  <si>
    <t>Luganville Resilient Urban Water Supply and Sanitation</t>
  </si>
  <si>
    <t>34418</t>
  </si>
  <si>
    <t>55040</t>
  </si>
  <si>
    <t>Dhaka Power System Expansion and Strengthening</t>
  </si>
  <si>
    <t>51311</t>
  </si>
  <si>
    <t>57194</t>
  </si>
  <si>
    <t>Second Strengthening Social Resilience Program (Subprogram 1)</t>
  </si>
  <si>
    <t>58020</t>
  </si>
  <si>
    <t>57014</t>
  </si>
  <si>
    <t>Piloting Inclusive Services for Vulnerable Groups</t>
  </si>
  <si>
    <t>56325</t>
  </si>
  <si>
    <t>56010</t>
  </si>
  <si>
    <t>Fiscal Sustainability and Green Recovery Program (Subprogram 2)</t>
  </si>
  <si>
    <t>52155</t>
  </si>
  <si>
    <t>Climate-Adaptative Community-Based Water-Harvesting in Meghalaya</t>
  </si>
  <si>
    <t>55252</t>
  </si>
  <si>
    <t>56283</t>
  </si>
  <si>
    <t>57041</t>
  </si>
  <si>
    <t>Building India’s Clean Plant Program</t>
  </si>
  <si>
    <t>46166</t>
  </si>
  <si>
    <t>Supporting Human Capital Development in Meghalaya (Phase 2)</t>
  </si>
  <si>
    <t>44439</t>
  </si>
  <si>
    <t>Sikkim Power Sector Development</t>
  </si>
  <si>
    <t>49419</t>
  </si>
  <si>
    <t>56334</t>
  </si>
  <si>
    <t>Preparing West Bengal Floating Solar Project</t>
  </si>
  <si>
    <t>57148</t>
  </si>
  <si>
    <t>West Bengal Distribution System Strengthening Program</t>
  </si>
  <si>
    <t>56039</t>
  </si>
  <si>
    <t>57291</t>
  </si>
  <si>
    <t>Financing Environmentally Sustainable Growth in Infrastructure</t>
  </si>
  <si>
    <t>55145</t>
  </si>
  <si>
    <t>55350</t>
  </si>
  <si>
    <t>Early Childhood Development in Meghalaya</t>
  </si>
  <si>
    <t>56343</t>
  </si>
  <si>
    <t>56297</t>
  </si>
  <si>
    <t>Nagpur Metro Urban Mobility</t>
  </si>
  <si>
    <t>54426</t>
  </si>
  <si>
    <t>56286</t>
  </si>
  <si>
    <t>56304</t>
  </si>
  <si>
    <t>Uttarakhand Livability Improvement</t>
  </si>
  <si>
    <t>57133</t>
  </si>
  <si>
    <t>Sustainable and Inclusive Tourism Development in Himachal Pradesh</t>
  </si>
  <si>
    <t>58395</t>
  </si>
  <si>
    <t>Amaravati Inclusive and Sustainable Capital City Development Program</t>
  </si>
  <si>
    <t>57002</t>
  </si>
  <si>
    <t>Enhancing Climate Resilience and Food Security</t>
  </si>
  <si>
    <t>52130</t>
  </si>
  <si>
    <t>Mechanized Irrigation Innovation</t>
  </si>
  <si>
    <t>56073</t>
  </si>
  <si>
    <t>Climate-Resilient Landscapes and Livelihoods</t>
  </si>
  <si>
    <t>56218</t>
  </si>
  <si>
    <t xml:space="preserve">Irrigation Modernization Enhancement </t>
  </si>
  <si>
    <t>54053</t>
  </si>
  <si>
    <t>57337</t>
  </si>
  <si>
    <t>Green, Resilient, and Inclusive Development Program (Subprogram 1)</t>
  </si>
  <si>
    <t>45339</t>
  </si>
  <si>
    <t>Kathmandu Valley Water Supply Improvement (Phase 2)</t>
  </si>
  <si>
    <t>55346</t>
  </si>
  <si>
    <t>Urban Resilience and Livability Improvement</t>
  </si>
  <si>
    <t>47381</t>
  </si>
  <si>
    <t>51122</t>
  </si>
  <si>
    <t xml:space="preserve">Power System Strengthening and Renewable Energy Integration </t>
  </si>
  <si>
    <t>56332</t>
  </si>
  <si>
    <t>58299</t>
  </si>
  <si>
    <t>50349</t>
  </si>
  <si>
    <t>Enhancing Small and Medium-Sized Enterprises Finance</t>
  </si>
  <si>
    <t>58208</t>
  </si>
  <si>
    <t>Financial Sector Stability and Reforms Program (Subprogram 2)</t>
  </si>
  <si>
    <t>56281</t>
  </si>
  <si>
    <t>55197</t>
  </si>
  <si>
    <t>Integrated Water Resources Management</t>
  </si>
  <si>
    <t>55220</t>
  </si>
  <si>
    <t>58251</t>
  </si>
  <si>
    <t>57174</t>
  </si>
  <si>
    <t>Secondary Education for Human Capital Competitiveness Project</t>
  </si>
  <si>
    <t>55255</t>
  </si>
  <si>
    <t>Trade and Competitiveness Program (Subprogram 2)</t>
  </si>
  <si>
    <t>57085</t>
  </si>
  <si>
    <t>57018</t>
  </si>
  <si>
    <t>Reducing Marine Debris Program (Subprogram 1)</t>
  </si>
  <si>
    <t>56368</t>
  </si>
  <si>
    <t>58165</t>
  </si>
  <si>
    <t>Promoting Innovative Financial Inclusion Program (Subprogram 3)</t>
  </si>
  <si>
    <t>54428</t>
  </si>
  <si>
    <t>Citywide Inclusive Sanitation</t>
  </si>
  <si>
    <t>53240</t>
  </si>
  <si>
    <t>53368</t>
  </si>
  <si>
    <t>Flood and Drought Mitigation and Management Sector Project</t>
  </si>
  <si>
    <t>53290</t>
  </si>
  <si>
    <t xml:space="preserve">Greater Mekong Subregion Border Areas Health Project </t>
  </si>
  <si>
    <t>57225</t>
  </si>
  <si>
    <t>Building Resilience and Reducing Rural Poverty</t>
  </si>
  <si>
    <t>57267</t>
  </si>
  <si>
    <t>Domestic Resource Mobilization Modernization</t>
  </si>
  <si>
    <t>53203</t>
  </si>
  <si>
    <t>Urban Environment Improvement Investment</t>
  </si>
  <si>
    <t>53389</t>
  </si>
  <si>
    <t>Water Supply and Sanitation Improvement Sector Project</t>
  </si>
  <si>
    <t>Second Providing Essential Services to the People of Myanmar</t>
  </si>
  <si>
    <t>55268</t>
  </si>
  <si>
    <t>Climate Change Action Program (Subprogram 2)</t>
  </si>
  <si>
    <t>56369</t>
  </si>
  <si>
    <t>Project Development and Monitoring Facility</t>
  </si>
  <si>
    <t>58003</t>
  </si>
  <si>
    <t>Public Financial Management Reform Program (Subprogram 1)</t>
  </si>
  <si>
    <t>52321</t>
  </si>
  <si>
    <t>55139</t>
  </si>
  <si>
    <t>Rural Resilience and Livelihood Improvement Sector Project</t>
  </si>
  <si>
    <t>Viet Nam</t>
  </si>
  <si>
    <t>58410</t>
  </si>
  <si>
    <t>Typhoon Yagi Emergency Response for Viet Nam</t>
  </si>
  <si>
    <t>TOTAL</t>
  </si>
  <si>
    <t>– = nil, ADB = Asian Development Bank, ADF = Asian Development Fund, COL = concessional ordinary capital resources, OCR = regular ordinary capital resources.</t>
  </si>
  <si>
    <t>Fiscal Sustainability and Financial Markets Development Program 
   (Subprogram 2)</t>
  </si>
  <si>
    <t>Modern Skills for Better Jobs Sector Development Program 
   (Subprogram 2)</t>
  </si>
  <si>
    <t>Fiscal Governance and Financial Sector Reforms Program 
   (Subprogram 1)</t>
  </si>
  <si>
    <t>Central Asia Regional Economic Cooperation Corridors 1, 2, and 6 
   Connector Road (Kyzylorda–Zhezkazgan) Reconstruction</t>
  </si>
  <si>
    <t>Naryn Rural Water Supply and Sanitation Development Program—
   Additional Financing</t>
  </si>
  <si>
    <t>Sustainable Fiscal Management and Governance Improvement Program 
   (Subprogram 1)</t>
  </si>
  <si>
    <t>Issyk-Kul Environmental Management and Sustainable Tourism 
   Development</t>
  </si>
  <si>
    <t>Climate and Disaster Resilience Enhancement Program 
   (Subprogram 1)</t>
  </si>
  <si>
    <t>Integrated Social Protection Development Program—
   Additional Financing</t>
  </si>
  <si>
    <t>Golovnaya 240-Megawatt Hydropower Plant Rehabilitation—
   Additional Financing</t>
  </si>
  <si>
    <t>Reconnection to the Central Asian Power System—Additional Financing</t>
  </si>
  <si>
    <t>Maternal and Child Health Integrated Care—Additional Financing</t>
  </si>
  <si>
    <t>Enabling Climate-Responsive Business Environment Improvement 
   Program (Subprogram 1)</t>
  </si>
  <si>
    <t>Central Asia Regional Economic Cooperation Corridors 2, 3, and 5 
   (Obigarm–Nurobod) Road</t>
  </si>
  <si>
    <t>Precision Agriculture for Resilient Commercial Horticulture Sector 
   Project</t>
  </si>
  <si>
    <t>Accelerating the Climate Transition for Green, Inclusive, and Resilient 
   Economic Growth Program (Subprogram 1)</t>
  </si>
  <si>
    <t>Hunan South Dongting Lake Wetland Ecological Restoration and 
   Sustainable Development</t>
  </si>
  <si>
    <t>Chongqing Gaoxin District Green and Low-Carbon Urban 
   Development Program</t>
  </si>
  <si>
    <t>Sustaining Access to and Quality of Education During Economic 
   Difficulties—Additional Financing</t>
  </si>
  <si>
    <t>Improving Access to Health Services for Disadvantaged Groups 
   Investment Program—Tranche 2</t>
  </si>
  <si>
    <t>Aimags and Soums Green Regional Development Investment 
   Program—Tranche 1</t>
  </si>
  <si>
    <t>Supporting Safe Recovery of Travel and Tourism—Additional Financing</t>
  </si>
  <si>
    <t>Improving Fiscal Sustainability Program (Subprogram 1)</t>
  </si>
  <si>
    <t>Strengthening Fiscal Resilience for Sustainable Development Program 
   (Subprogram 1)</t>
  </si>
  <si>
    <t>Urban Water Supply and Sanitation Sector—Second Additional Financing</t>
  </si>
  <si>
    <t>Integrated Solid Waste Management for Climate- and Disaster-Resilient 
   Honiara</t>
  </si>
  <si>
    <t>Increasing Access to Renewable Energy—Second Additional Financing</t>
  </si>
  <si>
    <t>Railway Sector Development Program—Additional Financing</t>
  </si>
  <si>
    <t>Public Financial Management—Third Additional Financing</t>
  </si>
  <si>
    <t>Land and Maritime Connectivity—Tranche 2</t>
  </si>
  <si>
    <t>Climate-Resilient Integrated Southwest Project for Water Resources 
   Management</t>
  </si>
  <si>
    <t>Strengthening Bangladesh Infrastructure Finance Fund Limited—
   Additional Financing</t>
  </si>
  <si>
    <t>Climate-Resilient Inclusive Development Program (Subprogram 1)—
   Additional Financing</t>
  </si>
  <si>
    <t>Strengthening Economic Management and Governance Program 
   (Subprogram 1)</t>
  </si>
  <si>
    <t>Maharashtra Sustainable Climate-Resilient Coastal Protection 
   and Management</t>
  </si>
  <si>
    <t>Solar Rooftop Investment Program—Tranche 2</t>
  </si>
  <si>
    <t>Solar Rooftop Investment Program—Tranche 3</t>
  </si>
  <si>
    <t>Strengthened and Measurable Actions for Resilient and Transformative 
   Health Systems Program (Subprogram 1)</t>
  </si>
  <si>
    <t>Maharashtra Tertiary Care and Medical Education Sector 
   Development Program</t>
  </si>
  <si>
    <t>Strengthening Multimodal and Integrated Logistics Ecosystem Program 
   (Subprogram 2)</t>
  </si>
  <si>
    <t>Swachh Bharat Mission 2.0–Comprehensive Municipal Waste 
   Management in Indian Cities Program</t>
  </si>
  <si>
    <t xml:space="preserve">South Asia Subregional Economic Cooperation Electricity Transmission 
   and Distribution Strengthening </t>
  </si>
  <si>
    <t>Mahaweli Water Security Investment Program—Tranche 3</t>
  </si>
  <si>
    <t>Power Sector Reforms and Financial Sustainability Program 
   (Subprogram 1)</t>
  </si>
  <si>
    <t>Rural Water Supply, Sanitation, and Hygiene Improvement Sector 
   Development Program</t>
  </si>
  <si>
    <t>Strengthening Country Systems for Prevention and Response 
   to Gender-Based Violence</t>
  </si>
  <si>
    <t>Irrigated Agriculture Improvement—Additional Financing</t>
  </si>
  <si>
    <t xml:space="preserve">Greater Mekong Subregion Cross-Border Livestock Health and 
   Value Chains Improvement </t>
  </si>
  <si>
    <t>Laguna Lakeshore Road Network—Tranche 1</t>
  </si>
  <si>
    <t>Seismic Safety Improvement Program</t>
  </si>
  <si>
    <t>Promoting Sustainable Public–Private Partnerships Program 
   (Subprogram 1)</t>
  </si>
  <si>
    <t>China, People's Republic of</t>
  </si>
  <si>
    <t>Sustainable and Resilient Growth Program</t>
  </si>
  <si>
    <t xml:space="preserve">Micronesia, Federated States of </t>
  </si>
  <si>
    <t>Disaster-Resilient Clean Energy Financing—Additional Financing</t>
  </si>
  <si>
    <t>Distributed Solar for Public Infrastructure</t>
  </si>
  <si>
    <t>Climate-Resilient Brahmaputra Integrated Flood and Riverbank 
   Erosion Risk Management in Assam</t>
  </si>
  <si>
    <t>Promoting Research and Innovation Through Development of Fintech 
   Institute at Gujarat International Finance Tec-City</t>
  </si>
  <si>
    <t>Ahmedabad Peri-Urban Livability Improvement</t>
  </si>
  <si>
    <t>Moragolla Hydro Power Project Post-Completion Activities</t>
  </si>
  <si>
    <t>Water Supply and Sanitation Reform Program (Subprogram 1)</t>
  </si>
  <si>
    <r>
      <rPr>
        <vertAlign val="superscript"/>
        <sz val="8"/>
        <rFont val="Arial"/>
        <family val="2"/>
      </rPr>
      <t>c</t>
    </r>
    <r>
      <rPr>
        <sz val="8"/>
        <rFont val="Arial"/>
        <family val="2"/>
      </rPr>
      <t xml:space="preserve">  Effective 1 February 2021, ADB placed a temporary hold on sovereign project disbursements and new contracts in Myanmar, but since 2023 has supported the people of Myanmar through a special arrangement with 
   United Nations agencies to deliver humanitarian assistance.</t>
    </r>
  </si>
  <si>
    <t>Affordable and Sustainable Energy Transition Program 
   (Subprogram 1)</t>
  </si>
  <si>
    <r>
      <rPr>
        <vertAlign val="superscript"/>
        <sz val="8"/>
        <rFont val="Arial"/>
        <family val="2"/>
      </rPr>
      <t>b</t>
    </r>
    <r>
      <rPr>
        <sz val="8"/>
        <rFont val="Arial"/>
        <family val="2"/>
      </rPr>
      <t xml:space="preserve">  ADB placed its regular assistance to Afghanistan on hold effective 15 August 2021, but since 2022 has supported the Afghan people through a special arrangement with the United Nations to address basic human 
   needs, including critical food support, and health and education services.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</si>
</sst>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0.0"/>
    <numFmt numFmtId="166" formatCode="_(* #,##0.0_);_(* \(#,##0.0\);_(* &quot;-&quot;??_);_(@_)"/>
    <numFmt numFmtId="167" formatCode="_(* #,##0.0_);_(* \(#,##0.0\);_(* &quot;-&quot;?_);_(@_)"/>
    <numFmt numFmtId="168" formatCode="0.00_)"/>
  </numFmts>
  <fonts count="42" x14ac:knownFonts="1">
    <font>
      <sz val="11"/>
      <name val="Arial"/>
    </font>
    <font>
      <sz val="11"/>
      <color theme="1"/>
      <name val="Calibri"/>
      <family val="2"/>
      <scheme val="minor"/>
    </font>
    <font>
      <sz val="11"/>
      <color theme="1"/>
      <name val="Calibri"/>
      <family val="2"/>
      <scheme val="minor"/>
    </font>
    <font>
      <sz val="11"/>
      <color indexed="8"/>
      <name val="Calibri"/>
      <family val="2"/>
    </font>
    <font>
      <sz val="11"/>
      <name val="Arial"/>
      <family val="2"/>
    </font>
    <font>
      <sz val="10"/>
      <name val="Arial"/>
      <family val="2"/>
    </font>
    <font>
      <sz val="8"/>
      <name val="Arial"/>
      <family val="2"/>
    </font>
    <font>
      <sz val="11"/>
      <name val="Arial"/>
      <family val="2"/>
    </font>
    <font>
      <sz val="11"/>
      <color indexed="8"/>
      <name val="Calibri"/>
      <family val="2"/>
    </font>
    <font>
      <b/>
      <sz val="11"/>
      <color indexed="8"/>
      <name val="Calibri"/>
      <family val="2"/>
    </font>
    <font>
      <b/>
      <sz val="10"/>
      <name val="Calibri"/>
      <family val="2"/>
    </font>
    <font>
      <b/>
      <sz val="10"/>
      <color indexed="8"/>
      <name val="Calibri"/>
      <family val="2"/>
    </font>
    <font>
      <b/>
      <sz val="12"/>
      <name val="Calibri"/>
      <family val="2"/>
    </font>
    <font>
      <b/>
      <sz val="11"/>
      <name val="Calibri"/>
      <family val="2"/>
    </font>
    <font>
      <b/>
      <vertAlign val="superscript"/>
      <sz val="11"/>
      <name val="Calibri"/>
      <family val="2"/>
    </font>
    <font>
      <sz val="11"/>
      <name val="Calibri"/>
      <family val="2"/>
    </font>
    <font>
      <sz val="8"/>
      <name val="Calibri"/>
      <family val="2"/>
    </font>
    <font>
      <vertAlign val="superscript"/>
      <sz val="8"/>
      <name val="Calibri"/>
      <family val="2"/>
    </font>
    <font>
      <vertAlign val="superscript"/>
      <sz val="9"/>
      <name val="Calibri"/>
      <family val="2"/>
    </font>
    <font>
      <sz val="9"/>
      <name val="Calibri"/>
      <family val="2"/>
    </font>
    <font>
      <sz val="8"/>
      <color indexed="81"/>
      <name val="Tahoma"/>
      <family val="2"/>
    </font>
    <font>
      <b/>
      <sz val="8"/>
      <color indexed="81"/>
      <name val="Tahoma"/>
      <family val="2"/>
    </font>
    <font>
      <b/>
      <vertAlign val="superscript"/>
      <sz val="10"/>
      <name val="Calibri"/>
      <family val="2"/>
    </font>
    <font>
      <sz val="11"/>
      <color indexed="10"/>
      <name val="Calibri"/>
      <family val="2"/>
    </font>
    <font>
      <b/>
      <sz val="11"/>
      <color indexed="10"/>
      <name val="Calibri"/>
      <family val="2"/>
    </font>
    <font>
      <vertAlign val="superscript"/>
      <sz val="11"/>
      <name val="Calibri"/>
      <family val="2"/>
    </font>
    <font>
      <sz val="11"/>
      <color theme="1"/>
      <name val="Calibri"/>
      <family val="2"/>
      <scheme val="minor"/>
    </font>
    <font>
      <sz val="11"/>
      <name val="Arial"/>
      <family val="2"/>
    </font>
    <font>
      <b/>
      <i/>
      <sz val="16"/>
      <name val="Helv"/>
    </font>
    <font>
      <sz val="10"/>
      <color theme="1"/>
      <name val="Tahoma"/>
      <family val="2"/>
    </font>
    <font>
      <sz val="10"/>
      <name val="Courier"/>
      <family val="3"/>
    </font>
    <font>
      <b/>
      <sz val="11"/>
      <name val="Calibri"/>
      <family val="2"/>
      <scheme val="minor"/>
    </font>
    <font>
      <sz val="11"/>
      <name val="Calibri"/>
      <family val="2"/>
      <scheme val="minor"/>
    </font>
    <font>
      <sz val="16"/>
      <name val="Calibri"/>
      <family val="2"/>
      <scheme val="minor"/>
    </font>
    <font>
      <b/>
      <sz val="9"/>
      <name val="Arial"/>
      <family val="2"/>
    </font>
    <font>
      <sz val="9"/>
      <name val="Arial"/>
      <family val="2"/>
    </font>
    <font>
      <b/>
      <sz val="11"/>
      <color rgb="FF007DB7"/>
      <name val="Arial"/>
      <family val="2"/>
    </font>
    <font>
      <sz val="11"/>
      <color rgb="FF007DB7"/>
      <name val="Arial"/>
      <family val="2"/>
    </font>
    <font>
      <u/>
      <sz val="11"/>
      <color theme="10"/>
      <name val="Arial"/>
      <family val="2"/>
    </font>
    <font>
      <u/>
      <sz val="11"/>
      <color theme="11"/>
      <name val="Arial"/>
      <family val="2"/>
    </font>
    <font>
      <vertAlign val="superscript"/>
      <sz val="9"/>
      <name val="Arial"/>
      <family val="2"/>
    </font>
    <font>
      <vertAlign val="superscript"/>
      <sz val="8"/>
      <name val="Arial"/>
      <family val="2"/>
    </font>
  </fonts>
  <fills count="9">
    <fill>
      <patternFill patternType="none"/>
    </fill>
    <fill>
      <patternFill patternType="gray125"/>
    </fill>
    <fill>
      <patternFill patternType="solid">
        <fgColor indexed="9"/>
        <bgColor indexed="64"/>
      </patternFill>
    </fill>
    <fill>
      <patternFill patternType="solid">
        <fgColor indexed="9"/>
        <bgColor indexed="44"/>
      </patternFill>
    </fill>
    <fill>
      <patternFill patternType="solid">
        <fgColor indexed="9"/>
        <bgColor indexed="31"/>
      </patternFill>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theme="0"/>
        <bgColor indexed="64"/>
      </patternFill>
    </fill>
  </fills>
  <borders count="16">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style="thin">
        <color indexed="9"/>
      </left>
      <right style="thin">
        <color indexed="9"/>
      </right>
      <top style="thin">
        <color indexed="9"/>
      </top>
      <bottom style="thin">
        <color indexed="9"/>
      </bottom>
      <diagonal/>
    </border>
    <border>
      <left style="thin">
        <color indexed="9"/>
      </left>
      <right style="thin">
        <color indexed="9"/>
      </right>
      <top/>
      <bottom style="thin">
        <color indexed="9"/>
      </bottom>
      <diagonal/>
    </border>
    <border>
      <left style="thin">
        <color indexed="9"/>
      </left>
      <right style="thin">
        <color indexed="9"/>
      </right>
      <top/>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64"/>
      </top>
      <bottom/>
      <diagonal/>
    </border>
    <border>
      <left/>
      <right/>
      <top style="thin">
        <color indexed="64"/>
      </top>
      <bottom style="thin">
        <color auto="1"/>
      </bottom>
      <diagonal/>
    </border>
    <border>
      <left/>
      <right/>
      <top style="thin">
        <color indexed="64"/>
      </top>
      <bottom style="thin">
        <color indexed="64"/>
      </bottom>
      <diagonal/>
    </border>
    <border>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s>
  <cellStyleXfs count="86">
    <xf numFmtId="0" fontId="0" fillId="0" borderId="0"/>
    <xf numFmtId="164" fontId="4"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0" fontId="7" fillId="0" borderId="0"/>
    <xf numFmtId="0" fontId="26" fillId="0" borderId="0"/>
    <xf numFmtId="0" fontId="4" fillId="0" borderId="0"/>
    <xf numFmtId="0" fontId="26" fillId="0" borderId="0"/>
    <xf numFmtId="0" fontId="5" fillId="0" borderId="0"/>
    <xf numFmtId="0" fontId="26" fillId="0" borderId="0"/>
    <xf numFmtId="9" fontId="3"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7" fillId="0" borderId="0" applyFont="0" applyFill="0" applyBorder="0" applyAlignment="0" applyProtection="0"/>
    <xf numFmtId="38" fontId="6" fillId="6" borderId="0" applyNumberFormat="0" applyBorder="0" applyAlignment="0" applyProtection="0"/>
    <xf numFmtId="10" fontId="6" fillId="7" borderId="7" applyNumberFormat="0" applyBorder="0" applyAlignment="0" applyProtection="0"/>
    <xf numFmtId="168" fontId="28" fillId="0" borderId="0"/>
    <xf numFmtId="0" fontId="2" fillId="0" borderId="0"/>
    <xf numFmtId="0" fontId="4" fillId="0" borderId="0"/>
    <xf numFmtId="0" fontId="29" fillId="0" borderId="0"/>
    <xf numFmtId="0" fontId="2" fillId="0" borderId="0"/>
    <xf numFmtId="0" fontId="2" fillId="0" borderId="0"/>
    <xf numFmtId="0" fontId="5" fillId="0" borderId="0"/>
    <xf numFmtId="0" fontId="2" fillId="0" borderId="0"/>
    <xf numFmtId="0" fontId="5" fillId="0" borderId="0"/>
    <xf numFmtId="10" fontId="5" fillId="0" borderId="0" applyFont="0" applyFill="0" applyBorder="0" applyAlignment="0" applyProtection="0"/>
    <xf numFmtId="9" fontId="2" fillId="0" borderId="0" applyFont="0" applyFill="0" applyBorder="0" applyAlignment="0" applyProtection="0"/>
    <xf numFmtId="0" fontId="1" fillId="0" borderId="0"/>
    <xf numFmtId="0" fontId="30" fillId="0" borderId="0"/>
    <xf numFmtId="164" fontId="4" fillId="0" borderId="0" applyFont="0" applyFill="0" applyBorder="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56">
    <xf numFmtId="0" fontId="0" fillId="0" borderId="0" xfId="0"/>
    <xf numFmtId="0" fontId="10" fillId="0" borderId="1" xfId="0" applyFont="1" applyBorder="1" applyAlignment="1">
      <alignment wrapText="1"/>
    </xf>
    <xf numFmtId="0" fontId="10" fillId="0" borderId="1" xfId="0" applyFont="1" applyBorder="1" applyAlignment="1">
      <alignment horizontal="center" wrapText="1"/>
    </xf>
    <xf numFmtId="0" fontId="13" fillId="2" borderId="0" xfId="0" applyFont="1" applyFill="1"/>
    <xf numFmtId="0" fontId="15" fillId="2" borderId="0" xfId="0" applyFont="1" applyFill="1"/>
    <xf numFmtId="166" fontId="15" fillId="2" borderId="0" xfId="2" applyNumberFormat="1" applyFont="1" applyFill="1"/>
    <xf numFmtId="0" fontId="13" fillId="2" borderId="2" xfId="0" applyFont="1" applyFill="1" applyBorder="1"/>
    <xf numFmtId="0" fontId="15" fillId="2" borderId="2" xfId="0" applyFont="1" applyFill="1" applyBorder="1"/>
    <xf numFmtId="166" fontId="13" fillId="2" borderId="0" xfId="2" applyNumberFormat="1" applyFont="1" applyFill="1" applyAlignment="1">
      <alignment horizontal="center"/>
    </xf>
    <xf numFmtId="166" fontId="13" fillId="2" borderId="0" xfId="2" applyNumberFormat="1" applyFont="1" applyFill="1"/>
    <xf numFmtId="0" fontId="15" fillId="2" borderId="0" xfId="0" applyFont="1" applyFill="1" applyAlignment="1">
      <alignment wrapText="1"/>
    </xf>
    <xf numFmtId="0" fontId="13" fillId="2" borderId="0" xfId="0" applyFont="1" applyFill="1" applyAlignment="1">
      <alignment wrapText="1"/>
    </xf>
    <xf numFmtId="0" fontId="16" fillId="2" borderId="0" xfId="0" applyFont="1" applyFill="1"/>
    <xf numFmtId="166" fontId="13" fillId="2" borderId="2" xfId="2" applyNumberFormat="1" applyFont="1" applyFill="1" applyBorder="1"/>
    <xf numFmtId="0" fontId="17" fillId="2" borderId="0" xfId="0" applyFont="1" applyFill="1"/>
    <xf numFmtId="0" fontId="15" fillId="2" borderId="1" xfId="0" applyFont="1" applyFill="1" applyBorder="1"/>
    <xf numFmtId="0" fontId="15" fillId="2" borderId="3" xfId="0" applyFont="1" applyFill="1" applyBorder="1"/>
    <xf numFmtId="0" fontId="13" fillId="2" borderId="1" xfId="0" applyFont="1" applyFill="1" applyBorder="1"/>
    <xf numFmtId="0" fontId="13" fillId="2" borderId="1" xfId="0" applyFont="1" applyFill="1" applyBorder="1" applyAlignment="1">
      <alignment horizontal="center"/>
    </xf>
    <xf numFmtId="0" fontId="13" fillId="2" borderId="1" xfId="0" applyFont="1" applyFill="1" applyBorder="1" applyAlignment="1">
      <alignment horizontal="center" wrapText="1"/>
    </xf>
    <xf numFmtId="0" fontId="13" fillId="2" borderId="0" xfId="0" applyFont="1" applyFill="1" applyAlignment="1">
      <alignment horizontal="center"/>
    </xf>
    <xf numFmtId="0" fontId="8" fillId="3" borderId="4" xfId="0" applyFont="1" applyFill="1" applyBorder="1"/>
    <xf numFmtId="166" fontId="8" fillId="3" borderId="4" xfId="2" applyNumberFormat="1" applyFont="1" applyFill="1" applyBorder="1"/>
    <xf numFmtId="0" fontId="8" fillId="4" borderId="5" xfId="0" applyFont="1" applyFill="1" applyBorder="1"/>
    <xf numFmtId="166" fontId="8" fillId="4" borderId="5" xfId="2" applyNumberFormat="1" applyFont="1" applyFill="1" applyBorder="1"/>
    <xf numFmtId="0" fontId="8" fillId="3" borderId="5" xfId="0" applyFont="1" applyFill="1" applyBorder="1"/>
    <xf numFmtId="166" fontId="8" fillId="3" borderId="5" xfId="2" applyNumberFormat="1" applyFont="1" applyFill="1" applyBorder="1"/>
    <xf numFmtId="0" fontId="8" fillId="4" borderId="6" xfId="0" applyFont="1" applyFill="1" applyBorder="1"/>
    <xf numFmtId="166" fontId="8" fillId="4" borderId="6" xfId="2" applyNumberFormat="1" applyFont="1" applyFill="1" applyBorder="1"/>
    <xf numFmtId="164" fontId="15" fillId="2" borderId="0" xfId="2" applyFont="1" applyFill="1"/>
    <xf numFmtId="167" fontId="13" fillId="2" borderId="2" xfId="0" applyNumberFormat="1" applyFont="1" applyFill="1" applyBorder="1"/>
    <xf numFmtId="164" fontId="9" fillId="2" borderId="0" xfId="0" applyNumberFormat="1" applyFont="1" applyFill="1"/>
    <xf numFmtId="164" fontId="15" fillId="2" borderId="0" xfId="0" applyNumberFormat="1" applyFont="1" applyFill="1"/>
    <xf numFmtId="164" fontId="9" fillId="2" borderId="0" xfId="2" applyFont="1" applyFill="1"/>
    <xf numFmtId="164" fontId="13" fillId="2" borderId="2" xfId="0" applyNumberFormat="1" applyFont="1" applyFill="1" applyBorder="1"/>
    <xf numFmtId="0" fontId="13" fillId="0" borderId="0" xfId="0" applyFont="1"/>
    <xf numFmtId="166" fontId="13" fillId="2" borderId="0" xfId="0" applyNumberFormat="1" applyFont="1" applyFill="1"/>
    <xf numFmtId="166" fontId="13" fillId="2" borderId="2" xfId="0" applyNumberFormat="1" applyFont="1" applyFill="1" applyBorder="1"/>
    <xf numFmtId="166" fontId="15" fillId="2" borderId="0" xfId="0" applyNumberFormat="1" applyFont="1" applyFill="1"/>
    <xf numFmtId="166" fontId="16" fillId="2" borderId="0" xfId="2" applyNumberFormat="1" applyFont="1" applyFill="1"/>
    <xf numFmtId="0" fontId="15" fillId="2" borderId="0" xfId="0" quotePrefix="1" applyFont="1" applyFill="1"/>
    <xf numFmtId="164" fontId="13" fillId="2" borderId="0" xfId="2" applyFont="1" applyFill="1"/>
    <xf numFmtId="164" fontId="13" fillId="2" borderId="0" xfId="2" applyFont="1" applyFill="1" applyAlignment="1">
      <alignment horizontal="center"/>
    </xf>
    <xf numFmtId="0" fontId="15" fillId="2" borderId="0" xfId="0" applyFont="1" applyFill="1" applyAlignment="1">
      <alignment horizontal="left" vertical="top" wrapText="1"/>
    </xf>
    <xf numFmtId="0" fontId="18" fillId="2" borderId="0" xfId="0" applyFont="1" applyFill="1"/>
    <xf numFmtId="0" fontId="19" fillId="2" borderId="0" xfId="0" applyFont="1" applyFill="1"/>
    <xf numFmtId="166" fontId="19" fillId="2" borderId="0" xfId="2" applyNumberFormat="1" applyFont="1" applyFill="1"/>
    <xf numFmtId="166" fontId="11" fillId="0" borderId="0" xfId="0" applyNumberFormat="1" applyFont="1"/>
    <xf numFmtId="164" fontId="19" fillId="2" borderId="0" xfId="0" applyNumberFormat="1" applyFont="1" applyFill="1"/>
    <xf numFmtId="0" fontId="15" fillId="0" borderId="0" xfId="0" applyFont="1"/>
    <xf numFmtId="0" fontId="15" fillId="0" borderId="2" xfId="0" applyFont="1" applyBorder="1"/>
    <xf numFmtId="0" fontId="15" fillId="0" borderId="1" xfId="0" applyFont="1" applyBorder="1"/>
    <xf numFmtId="0" fontId="13" fillId="0" borderId="2" xfId="0" applyFont="1" applyBorder="1"/>
    <xf numFmtId="0" fontId="13" fillId="0" borderId="2" xfId="0" applyFont="1" applyBorder="1" applyAlignment="1">
      <alignment horizontal="center"/>
    </xf>
    <xf numFmtId="0" fontId="17" fillId="0" borderId="0" xfId="0" applyFont="1"/>
    <xf numFmtId="0" fontId="15" fillId="0" borderId="1" xfId="0" applyFont="1" applyBorder="1" applyAlignment="1">
      <alignment wrapText="1"/>
    </xf>
    <xf numFmtId="0" fontId="15" fillId="0" borderId="0" xfId="0" applyFont="1" applyAlignment="1">
      <alignment wrapText="1"/>
    </xf>
    <xf numFmtId="164" fontId="15" fillId="0" borderId="0" xfId="1" applyFont="1"/>
    <xf numFmtId="164" fontId="13" fillId="0" borderId="2" xfId="0" applyNumberFormat="1" applyFont="1" applyBorder="1"/>
    <xf numFmtId="166" fontId="15" fillId="0" borderId="0" xfId="1" applyNumberFormat="1" applyFont="1"/>
    <xf numFmtId="166" fontId="15" fillId="0" borderId="0" xfId="0" applyNumberFormat="1" applyFont="1"/>
    <xf numFmtId="166" fontId="13" fillId="0" borderId="2" xfId="0" applyNumberFormat="1" applyFont="1" applyBorder="1"/>
    <xf numFmtId="164" fontId="13" fillId="0" borderId="2" xfId="1" applyFont="1" applyBorder="1"/>
    <xf numFmtId="166" fontId="13" fillId="0" borderId="2" xfId="1" applyNumberFormat="1" applyFont="1" applyBorder="1"/>
    <xf numFmtId="164" fontId="15" fillId="0" borderId="0" xfId="0" applyNumberFormat="1" applyFont="1"/>
    <xf numFmtId="165" fontId="15" fillId="0" borderId="0" xfId="0" applyNumberFormat="1" applyFont="1"/>
    <xf numFmtId="165" fontId="13" fillId="0" borderId="2" xfId="0" applyNumberFormat="1" applyFont="1" applyBorder="1"/>
    <xf numFmtId="0" fontId="13" fillId="0" borderId="3" xfId="0" applyFont="1" applyBorder="1"/>
    <xf numFmtId="166" fontId="23" fillId="2" borderId="0" xfId="2" applyNumberFormat="1" applyFont="1" applyFill="1"/>
    <xf numFmtId="166" fontId="24" fillId="2" borderId="2" xfId="2" applyNumberFormat="1" applyFont="1" applyFill="1" applyBorder="1"/>
    <xf numFmtId="166" fontId="13" fillId="2" borderId="2" xfId="2" applyNumberFormat="1" applyFont="1" applyFill="1" applyBorder="1" applyAlignment="1">
      <alignment horizontal="centerContinuous"/>
    </xf>
    <xf numFmtId="166" fontId="13" fillId="2" borderId="3" xfId="2" applyNumberFormat="1" applyFont="1" applyFill="1" applyBorder="1" applyAlignment="1">
      <alignment horizontal="centerContinuous"/>
    </xf>
    <xf numFmtId="166" fontId="13" fillId="2" borderId="1" xfId="2" applyNumberFormat="1" applyFont="1" applyFill="1" applyBorder="1" applyAlignment="1">
      <alignment horizontal="center"/>
    </xf>
    <xf numFmtId="166" fontId="15" fillId="2" borderId="3" xfId="2" applyNumberFormat="1" applyFont="1" applyFill="1" applyBorder="1"/>
    <xf numFmtId="166" fontId="15" fillId="2" borderId="3" xfId="2" applyNumberFormat="1" applyFont="1" applyFill="1" applyBorder="1" applyAlignment="1">
      <alignment horizontal="centerContinuous"/>
    </xf>
    <xf numFmtId="166" fontId="13" fillId="2" borderId="3" xfId="2" applyNumberFormat="1" applyFont="1" applyFill="1" applyBorder="1" applyAlignment="1">
      <alignment horizontal="center"/>
    </xf>
    <xf numFmtId="166" fontId="15" fillId="2" borderId="2" xfId="2" applyNumberFormat="1" applyFont="1" applyFill="1" applyBorder="1" applyAlignment="1">
      <alignment horizontal="centerContinuous"/>
    </xf>
    <xf numFmtId="0" fontId="24" fillId="2" borderId="0" xfId="0" applyFont="1" applyFill="1"/>
    <xf numFmtId="166" fontId="24" fillId="2" borderId="0" xfId="2" applyNumberFormat="1" applyFont="1" applyFill="1"/>
    <xf numFmtId="0" fontId="24" fillId="5" borderId="0" xfId="0" applyFont="1" applyFill="1"/>
    <xf numFmtId="166" fontId="24" fillId="5" borderId="0" xfId="2" applyNumberFormat="1" applyFont="1" applyFill="1"/>
    <xf numFmtId="0" fontId="25" fillId="0" borderId="0" xfId="0" applyFont="1"/>
    <xf numFmtId="166" fontId="15" fillId="0" borderId="0" xfId="1" applyNumberFormat="1" applyFont="1" applyAlignment="1">
      <alignment wrapText="1"/>
    </xf>
    <xf numFmtId="0" fontId="33" fillId="8" borderId="0" xfId="20" applyFont="1" applyFill="1" applyAlignment="1">
      <alignment vertical="center"/>
    </xf>
    <xf numFmtId="0" fontId="32" fillId="8" borderId="0" xfId="20" applyFont="1" applyFill="1" applyAlignment="1">
      <alignment horizontal="left" vertical="center"/>
    </xf>
    <xf numFmtId="0" fontId="32" fillId="8" borderId="0" xfId="20" applyFont="1" applyFill="1" applyAlignment="1">
      <alignment vertical="center"/>
    </xf>
    <xf numFmtId="0" fontId="36" fillId="8" borderId="0" xfId="20" applyFont="1" applyFill="1" applyAlignment="1">
      <alignment vertical="center"/>
    </xf>
    <xf numFmtId="0" fontId="37" fillId="8" borderId="0" xfId="20" applyFont="1" applyFill="1" applyAlignment="1">
      <alignment horizontal="left" vertical="center"/>
    </xf>
    <xf numFmtId="164" fontId="34" fillId="0" borderId="1" xfId="3" applyFont="1" applyBorder="1" applyAlignment="1">
      <alignment horizontal="center"/>
    </xf>
    <xf numFmtId="0" fontId="6" fillId="8" borderId="0" xfId="20" applyFont="1" applyFill="1" applyAlignment="1">
      <alignment vertical="center"/>
    </xf>
    <xf numFmtId="164" fontId="32" fillId="8" borderId="0" xfId="3" applyFont="1" applyFill="1" applyAlignment="1">
      <alignment horizontal="center"/>
    </xf>
    <xf numFmtId="166" fontId="32" fillId="8" borderId="0" xfId="3" applyNumberFormat="1" applyFont="1" applyFill="1" applyAlignment="1">
      <alignment horizontal="center"/>
    </xf>
    <xf numFmtId="164" fontId="33" fillId="8" borderId="0" xfId="3" applyFont="1" applyFill="1" applyAlignment="1">
      <alignment horizontal="center"/>
    </xf>
    <xf numFmtId="166" fontId="33" fillId="8" borderId="0" xfId="3" applyNumberFormat="1" applyFont="1" applyFill="1" applyAlignment="1">
      <alignment horizontal="center"/>
    </xf>
    <xf numFmtId="164" fontId="31" fillId="8" borderId="0" xfId="3" applyFont="1" applyFill="1" applyAlignment="1">
      <alignment horizontal="center"/>
    </xf>
    <xf numFmtId="166" fontId="31" fillId="8" borderId="0" xfId="3" applyNumberFormat="1" applyFont="1" applyFill="1" applyAlignment="1">
      <alignment horizontal="center"/>
    </xf>
    <xf numFmtId="164" fontId="34" fillId="0" borderId="9" xfId="3" applyFont="1" applyBorder="1" applyAlignment="1">
      <alignment horizontal="center"/>
    </xf>
    <xf numFmtId="166" fontId="34" fillId="0" borderId="1" xfId="3" applyNumberFormat="1" applyFont="1" applyBorder="1" applyAlignment="1">
      <alignment horizontal="center"/>
    </xf>
    <xf numFmtId="166" fontId="34" fillId="0" borderId="1" xfId="3" applyNumberFormat="1" applyFont="1" applyBorder="1" applyAlignment="1">
      <alignment horizontal="center" wrapText="1"/>
    </xf>
    <xf numFmtId="164" fontId="34" fillId="0" borderId="1" xfId="3" applyFont="1" applyBorder="1" applyAlignment="1">
      <alignment horizontal="center" wrapText="1"/>
    </xf>
    <xf numFmtId="164" fontId="34" fillId="0" borderId="1" xfId="3" applyFont="1" applyBorder="1" applyAlignment="1">
      <alignment wrapText="1"/>
    </xf>
    <xf numFmtId="0" fontId="0" fillId="0" borderId="9" xfId="0" applyBorder="1"/>
    <xf numFmtId="0" fontId="33" fillId="8" borderId="0" xfId="20" applyFont="1" applyFill="1" applyAlignment="1">
      <alignment horizontal="left" vertical="top"/>
    </xf>
    <xf numFmtId="0" fontId="32" fillId="8" borderId="0" xfId="20" applyFont="1" applyFill="1" applyAlignment="1">
      <alignment horizontal="left" vertical="top"/>
    </xf>
    <xf numFmtId="0" fontId="33" fillId="8" borderId="0" xfId="20" applyFont="1" applyFill="1" applyAlignment="1">
      <alignment horizontal="left" vertical="top" wrapText="1"/>
    </xf>
    <xf numFmtId="0" fontId="32" fillId="8" borderId="0" xfId="20" applyFont="1" applyFill="1" applyAlignment="1">
      <alignment horizontal="left" vertical="top" wrapText="1"/>
    </xf>
    <xf numFmtId="0" fontId="34" fillId="0" borderId="14" xfId="20" applyFont="1" applyBorder="1" applyAlignment="1">
      <alignment horizontal="left" vertical="center"/>
    </xf>
    <xf numFmtId="0" fontId="34" fillId="0" borderId="14" xfId="20" applyFont="1" applyBorder="1" applyAlignment="1">
      <alignment vertical="center"/>
    </xf>
    <xf numFmtId="0" fontId="34" fillId="0" borderId="14" xfId="20" applyFont="1" applyBorder="1" applyAlignment="1">
      <alignment horizontal="left" vertical="center" wrapText="1"/>
    </xf>
    <xf numFmtId="166" fontId="34" fillId="0" borderId="14" xfId="3" applyNumberFormat="1" applyFont="1" applyFill="1" applyBorder="1" applyAlignment="1">
      <alignment horizontal="center" vertical="center"/>
    </xf>
    <xf numFmtId="166" fontId="34" fillId="0" borderId="14" xfId="3" applyNumberFormat="1" applyFont="1" applyFill="1" applyBorder="1" applyAlignment="1">
      <alignment horizontal="left" vertical="center"/>
    </xf>
    <xf numFmtId="0" fontId="6" fillId="8" borderId="0" xfId="20" applyFont="1" applyFill="1" applyAlignment="1">
      <alignment horizontal="left" vertical="center"/>
    </xf>
    <xf numFmtId="0" fontId="6" fillId="8" borderId="0" xfId="20" applyFont="1" applyFill="1" applyAlignment="1">
      <alignment horizontal="left" vertical="center" wrapText="1"/>
    </xf>
    <xf numFmtId="164" fontId="6" fillId="8" borderId="0" xfId="3" applyFont="1" applyFill="1" applyAlignment="1">
      <alignment horizontal="center" vertical="center"/>
    </xf>
    <xf numFmtId="166" fontId="6" fillId="8" borderId="0" xfId="3" applyNumberFormat="1" applyFont="1" applyFill="1" applyAlignment="1">
      <alignment horizontal="center" vertical="center"/>
    </xf>
    <xf numFmtId="0" fontId="34" fillId="8" borderId="0" xfId="20" applyFont="1" applyFill="1" applyAlignment="1">
      <alignment horizontal="left" vertical="center"/>
    </xf>
    <xf numFmtId="0" fontId="34" fillId="8" borderId="0" xfId="20" applyFont="1" applyFill="1" applyAlignment="1">
      <alignment vertical="center"/>
    </xf>
    <xf numFmtId="0" fontId="35" fillId="8" borderId="0" xfId="20" applyFont="1" applyFill="1" applyAlignment="1">
      <alignment vertical="center"/>
    </xf>
    <xf numFmtId="0" fontId="35" fillId="8" borderId="0" xfId="20" applyFont="1" applyFill="1" applyAlignment="1">
      <alignment horizontal="left" vertical="center"/>
    </xf>
    <xf numFmtId="0" fontId="35" fillId="8" borderId="0" xfId="20" applyFont="1" applyFill="1" applyAlignment="1">
      <alignment horizontal="left" vertical="top"/>
    </xf>
    <xf numFmtId="0" fontId="35" fillId="8" borderId="0" xfId="20" applyFont="1" applyFill="1" applyAlignment="1">
      <alignment vertical="top" wrapText="1"/>
    </xf>
    <xf numFmtId="0" fontId="34" fillId="0" borderId="12" xfId="20" applyFont="1" applyBorder="1" applyAlignment="1">
      <alignment horizontal="left" vertical="center"/>
    </xf>
    <xf numFmtId="0" fontId="34" fillId="0" borderId="12" xfId="20" applyFont="1" applyBorder="1" applyAlignment="1">
      <alignment vertical="center"/>
    </xf>
    <xf numFmtId="0" fontId="34" fillId="0" borderId="12" xfId="20" applyFont="1" applyBorder="1" applyAlignment="1">
      <alignment horizontal="left" vertical="center" wrapText="1"/>
    </xf>
    <xf numFmtId="166" fontId="34" fillId="0" borderId="13" xfId="3" applyNumberFormat="1" applyFont="1" applyFill="1" applyBorder="1" applyAlignment="1">
      <alignment horizontal="left" vertical="center"/>
    </xf>
    <xf numFmtId="0" fontId="32" fillId="0" borderId="0" xfId="20" applyFont="1" applyAlignment="1">
      <alignment vertical="center"/>
    </xf>
    <xf numFmtId="166" fontId="35" fillId="8" borderId="0" xfId="3" applyNumberFormat="1" applyFont="1" applyFill="1" applyAlignment="1">
      <alignment horizontal="right" vertical="top"/>
    </xf>
    <xf numFmtId="166" fontId="34" fillId="8" borderId="15" xfId="3" applyNumberFormat="1" applyFont="1" applyFill="1" applyBorder="1" applyAlignment="1">
      <alignment horizontal="right" vertical="center"/>
    </xf>
    <xf numFmtId="166" fontId="34" fillId="8" borderId="0" xfId="3" applyNumberFormat="1" applyFont="1" applyFill="1" applyAlignment="1">
      <alignment horizontal="right" vertical="top"/>
    </xf>
    <xf numFmtId="0" fontId="34" fillId="8" borderId="0" xfId="20" applyFont="1" applyFill="1" applyAlignment="1">
      <alignment horizontal="left" vertical="top"/>
    </xf>
    <xf numFmtId="0" fontId="34" fillId="8" borderId="0" xfId="20" applyFont="1" applyFill="1" applyAlignment="1">
      <alignment vertical="top" wrapText="1"/>
    </xf>
    <xf numFmtId="0" fontId="13" fillId="2" borderId="3" xfId="0" applyFont="1" applyFill="1" applyBorder="1" applyAlignment="1">
      <alignment horizontal="center"/>
    </xf>
    <xf numFmtId="0" fontId="13" fillId="2" borderId="3" xfId="0" applyFont="1" applyFill="1" applyBorder="1" applyAlignment="1">
      <alignment horizontal="center" wrapText="1"/>
    </xf>
    <xf numFmtId="0" fontId="12" fillId="0" borderId="3" xfId="0" applyFont="1" applyBorder="1" applyAlignment="1">
      <alignment horizontal="center" vertical="center"/>
    </xf>
    <xf numFmtId="0" fontId="12" fillId="0" borderId="0" xfId="0" applyFont="1" applyAlignment="1">
      <alignment horizontal="center" vertical="center"/>
    </xf>
    <xf numFmtId="0" fontId="13" fillId="0" borderId="3" xfId="0" applyFont="1" applyBorder="1" applyAlignment="1">
      <alignment horizontal="center"/>
    </xf>
    <xf numFmtId="0" fontId="13" fillId="0" borderId="0" xfId="0" applyFont="1" applyAlignment="1">
      <alignment horizontal="center"/>
    </xf>
    <xf numFmtId="164" fontId="13" fillId="0" borderId="3" xfId="1" applyFont="1" applyBorder="1" applyAlignment="1">
      <alignment horizontal="center" vertical="center"/>
    </xf>
    <xf numFmtId="164" fontId="13" fillId="0" borderId="0" xfId="1" applyFont="1" applyAlignment="1">
      <alignment horizontal="center" vertical="center"/>
    </xf>
    <xf numFmtId="164" fontId="13" fillId="0" borderId="1" xfId="1" applyFont="1" applyBorder="1" applyAlignment="1">
      <alignment horizontal="center" vertical="center"/>
    </xf>
    <xf numFmtId="166" fontId="13" fillId="0" borderId="3" xfId="1" applyNumberFormat="1" applyFont="1" applyBorder="1" applyAlignment="1">
      <alignment horizontal="center" vertical="center"/>
    </xf>
    <xf numFmtId="166" fontId="13" fillId="0" borderId="0" xfId="1" applyNumberFormat="1" applyFont="1" applyAlignment="1">
      <alignment horizontal="center" vertical="center"/>
    </xf>
    <xf numFmtId="0" fontId="13" fillId="0" borderId="3" xfId="0" applyFont="1" applyBorder="1" applyAlignment="1">
      <alignment horizontal="center" vertical="center"/>
    </xf>
    <xf numFmtId="0" fontId="13" fillId="0" borderId="0" xfId="0" applyFont="1" applyAlignment="1">
      <alignment horizontal="center" vertical="center"/>
    </xf>
    <xf numFmtId="0" fontId="6" fillId="8" borderId="0" xfId="20" applyFont="1" applyFill="1" applyAlignment="1">
      <alignment horizontal="left" vertical="top" wrapText="1"/>
    </xf>
    <xf numFmtId="164" fontId="31" fillId="8" borderId="0" xfId="3" applyFont="1" applyFill="1" applyAlignment="1">
      <alignment horizontal="center"/>
    </xf>
    <xf numFmtId="166" fontId="31" fillId="8" borderId="0" xfId="3" applyNumberFormat="1" applyFont="1" applyFill="1" applyAlignment="1">
      <alignment horizontal="center"/>
    </xf>
    <xf numFmtId="0" fontId="6" fillId="8" borderId="0" xfId="20" quotePrefix="1" applyFont="1" applyFill="1" applyAlignment="1">
      <alignment horizontal="left" vertical="top" wrapText="1"/>
    </xf>
    <xf numFmtId="166" fontId="34" fillId="0" borderId="14" xfId="3" applyNumberFormat="1" applyFont="1" applyBorder="1" applyAlignment="1">
      <alignment horizontal="center" wrapText="1"/>
    </xf>
    <xf numFmtId="166" fontId="34" fillId="0" borderId="1" xfId="3" applyNumberFormat="1" applyFont="1" applyBorder="1" applyAlignment="1">
      <alignment horizontal="center" wrapText="1"/>
    </xf>
    <xf numFmtId="0" fontId="34" fillId="0" borderId="9" xfId="20" applyFont="1" applyBorder="1" applyAlignment="1">
      <alignment horizontal="left"/>
    </xf>
    <xf numFmtId="0" fontId="34" fillId="0" borderId="1" xfId="20" applyFont="1" applyBorder="1" applyAlignment="1">
      <alignment horizontal="left"/>
    </xf>
    <xf numFmtId="164" fontId="34" fillId="0" borderId="8" xfId="3" applyFont="1" applyBorder="1" applyAlignment="1">
      <alignment horizontal="center"/>
    </xf>
    <xf numFmtId="164" fontId="34" fillId="0" borderId="1" xfId="3" applyFont="1" applyBorder="1" applyAlignment="1">
      <alignment horizontal="center"/>
    </xf>
    <xf numFmtId="166" fontId="34" fillId="0" borderId="10" xfId="3" applyNumberFormat="1" applyFont="1" applyBorder="1" applyAlignment="1">
      <alignment horizontal="center"/>
    </xf>
    <xf numFmtId="166" fontId="34" fillId="0" borderId="11" xfId="3" applyNumberFormat="1" applyFont="1" applyBorder="1" applyAlignment="1">
      <alignment horizontal="center"/>
    </xf>
  </cellXfs>
  <cellStyles count="86">
    <cellStyle name="Comma" xfId="1" builtinId="3"/>
    <cellStyle name="Comma 2" xfId="2" xr:uid="{00000000-0005-0000-0000-000001000000}"/>
    <cellStyle name="Comma 2 2" xfId="3" xr:uid="{00000000-0005-0000-0000-000002000000}"/>
    <cellStyle name="Comma 2 4" xfId="31" xr:uid="{00000000-0005-0000-0000-000003000000}"/>
    <cellStyle name="Comma 3" xfId="4" xr:uid="{00000000-0005-0000-0000-000004000000}"/>
    <cellStyle name="Comma 3 2" xfId="12" xr:uid="{00000000-0005-0000-0000-000005000000}"/>
    <cellStyle name="Comma 3 3" xfId="13" xr:uid="{00000000-0005-0000-0000-000006000000}"/>
    <cellStyle name="Comma 4" xfId="14" xr:uid="{00000000-0005-0000-0000-000007000000}"/>
    <cellStyle name="Comma 5" xfId="15" xr:uid="{00000000-0005-0000-0000-000008000000}"/>
    <cellStyle name="Comma 6" xfId="70" xr:uid="{00000000-0005-0000-0000-000009000000}"/>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Grey" xfId="16" xr:uid="{00000000-0005-0000-0000-00001B000000}"/>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Input [yellow]" xfId="17" xr:uid="{00000000-0005-0000-0000-00002D000000}"/>
    <cellStyle name="Normal" xfId="0" builtinId="0"/>
    <cellStyle name="Normal - Style1" xfId="18" xr:uid="{00000000-0005-0000-0000-00002F000000}"/>
    <cellStyle name="Normal 10" xfId="66" xr:uid="{00000000-0005-0000-0000-000030000000}"/>
    <cellStyle name="Normal 11" xfId="69" xr:uid="{00000000-0005-0000-0000-000031000000}"/>
    <cellStyle name="Normal 12" xfId="75" xr:uid="{00000000-0005-0000-0000-000032000000}"/>
    <cellStyle name="Normal 13" xfId="74" xr:uid="{00000000-0005-0000-0000-000033000000}"/>
    <cellStyle name="Normal 14" xfId="68" xr:uid="{00000000-0005-0000-0000-000034000000}"/>
    <cellStyle name="Normal 15" xfId="67" xr:uid="{00000000-0005-0000-0000-000035000000}"/>
    <cellStyle name="Normal 16" xfId="73" xr:uid="{00000000-0005-0000-0000-000036000000}"/>
    <cellStyle name="Normal 17" xfId="76" xr:uid="{00000000-0005-0000-0000-000037000000}"/>
    <cellStyle name="Normal 18" xfId="77" xr:uid="{00000000-0005-0000-0000-000038000000}"/>
    <cellStyle name="Normal 19" xfId="78" xr:uid="{00000000-0005-0000-0000-000039000000}"/>
    <cellStyle name="Normal 2" xfId="5" xr:uid="{00000000-0005-0000-0000-00003A000000}"/>
    <cellStyle name="Normal 2 2" xfId="6" xr:uid="{00000000-0005-0000-0000-00003B000000}"/>
    <cellStyle name="Normal 2 2 2" xfId="19" xr:uid="{00000000-0005-0000-0000-00003C000000}"/>
    <cellStyle name="Normal 2 3" xfId="20" xr:uid="{00000000-0005-0000-0000-00003D000000}"/>
    <cellStyle name="Normal 2 4" xfId="72" xr:uid="{00000000-0005-0000-0000-00003E000000}"/>
    <cellStyle name="Normal 20" xfId="79" xr:uid="{00000000-0005-0000-0000-00003F000000}"/>
    <cellStyle name="Normal 21" xfId="80" xr:uid="{00000000-0005-0000-0000-000040000000}"/>
    <cellStyle name="Normal 22" xfId="81" xr:uid="{00000000-0005-0000-0000-000041000000}"/>
    <cellStyle name="Normal 23" xfId="82" xr:uid="{00000000-0005-0000-0000-000042000000}"/>
    <cellStyle name="Normal 24" xfId="83" xr:uid="{00000000-0005-0000-0000-000043000000}"/>
    <cellStyle name="Normal 25" xfId="84" xr:uid="{00000000-0005-0000-0000-000044000000}"/>
    <cellStyle name="Normal 26" xfId="85" xr:uid="{00000000-0005-0000-0000-000045000000}"/>
    <cellStyle name="Normal 3" xfId="7" xr:uid="{00000000-0005-0000-0000-000046000000}"/>
    <cellStyle name="Normal 3 2" xfId="71" xr:uid="{00000000-0005-0000-0000-000047000000}"/>
    <cellStyle name="Normal 4" xfId="8" xr:uid="{00000000-0005-0000-0000-000048000000}"/>
    <cellStyle name="Normal 4 2" xfId="21" xr:uid="{00000000-0005-0000-0000-000049000000}"/>
    <cellStyle name="Normal 4 3" xfId="22" xr:uid="{00000000-0005-0000-0000-00004A000000}"/>
    <cellStyle name="Normal 5" xfId="9" xr:uid="{00000000-0005-0000-0000-00004B000000}"/>
    <cellStyle name="Normal 6" xfId="10" xr:uid="{00000000-0005-0000-0000-00004C000000}"/>
    <cellStyle name="Normal 6 2" xfId="23" xr:uid="{00000000-0005-0000-0000-00004D000000}"/>
    <cellStyle name="Normal 6 3" xfId="29" xr:uid="{00000000-0005-0000-0000-00004E000000}"/>
    <cellStyle name="Normal 7" xfId="24" xr:uid="{00000000-0005-0000-0000-00004F000000}"/>
    <cellStyle name="Normal 7 2" xfId="25" xr:uid="{00000000-0005-0000-0000-000050000000}"/>
    <cellStyle name="Normal 8" xfId="26" xr:uid="{00000000-0005-0000-0000-000051000000}"/>
    <cellStyle name="Normal 9" xfId="30" xr:uid="{00000000-0005-0000-0000-000052000000}"/>
    <cellStyle name="Percent [2]" xfId="27" xr:uid="{00000000-0005-0000-0000-000053000000}"/>
    <cellStyle name="Percent 2" xfId="11" xr:uid="{00000000-0005-0000-0000-000054000000}"/>
    <cellStyle name="Percent 2 2" xfId="28" xr:uid="{00000000-0005-0000-0000-00005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2</xdr:col>
      <xdr:colOff>213554</xdr:colOff>
      <xdr:row>0</xdr:row>
      <xdr:rowOff>0</xdr:rowOff>
    </xdr:from>
    <xdr:to>
      <xdr:col>3</xdr:col>
      <xdr:colOff>2930769</xdr:colOff>
      <xdr:row>3</xdr:row>
      <xdr:rowOff>58420</xdr:rowOff>
    </xdr:to>
    <xdr:sp macro="" textlink="">
      <xdr:nvSpPr>
        <xdr:cNvPr id="2" name="TextBox 1">
          <a:extLst>
            <a:ext uri="{FF2B5EF4-FFF2-40B4-BE49-F238E27FC236}">
              <a16:creationId xmlns:a16="http://schemas.microsoft.com/office/drawing/2014/main" id="{00000000-0008-0000-0F00-000002000000}"/>
            </a:ext>
          </a:extLst>
        </xdr:cNvPr>
        <xdr:cNvSpPr txBox="1"/>
      </xdr:nvSpPr>
      <xdr:spPr>
        <a:xfrm>
          <a:off x="506631" y="0"/>
          <a:ext cx="3171484" cy="629920"/>
        </a:xfrm>
        <a:prstGeom prst="rect">
          <a:avLst/>
        </a:prstGeom>
        <a:noFill/>
        <a:ln w="9525" cmpd="sng">
          <a:noFill/>
        </a:ln>
        <a:effectLst/>
      </xdr:spPr>
      <xdr:txBody>
        <a:bodyPr vertOverflow="clip" horzOverflow="clip" wrap="none" lIns="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Arial" pitchFamily="34" charset="0"/>
              <a:cs typeface="Arial" pitchFamily="34" charset="0"/>
            </a:rPr>
            <a:t>ANNUAL REPORT 2024</a:t>
          </a:r>
        </a:p>
        <a:p>
          <a:pPr marL="0" marR="0" lvl="0" indent="0" algn="l" defTabSz="914400" eaLnBrk="1" fontAlgn="auto" latinLnBrk="0" hangingPunct="1">
            <a:lnSpc>
              <a:spcPct val="100000"/>
            </a:lnSpc>
            <a:spcBef>
              <a:spcPts val="0"/>
            </a:spcBef>
            <a:spcAft>
              <a:spcPts val="0"/>
            </a:spcAft>
            <a:buClrTx/>
            <a:buSzTx/>
            <a:buFontTx/>
            <a:buNone/>
            <a:tabLst/>
            <a:defRPr/>
          </a:pPr>
          <a:r>
            <a:rPr lang="en-US" sz="900" b="0" i="0">
              <a:effectLst/>
              <a:latin typeface="Arial" panose="020B0604020202020204" pitchFamily="34" charset="0"/>
              <a:ea typeface="+mn-ea"/>
              <a:cs typeface="Arial" panose="020B0604020202020204" pitchFamily="34" charset="0"/>
            </a:rPr>
            <a:t>https://www.adb.org/documents/adb-annual-report-2024</a:t>
          </a:r>
          <a:endParaRPr kumimoji="0" lang="fi-FI" sz="900" b="0" i="0" u="none" strike="noStrike" kern="0" cap="none" spc="0" normalizeH="0" baseline="0" noProof="0">
            <a:ln>
              <a:noFill/>
            </a:ln>
            <a:solidFill>
              <a:sysClr val="windowText" lastClr="000000"/>
            </a:solidFill>
            <a:effectLst/>
            <a:uLnTx/>
            <a:uFillTx/>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000" b="0" i="1" u="none" strike="noStrike" kern="0" cap="none" spc="0" normalizeH="0" baseline="0" noProof="0">
            <a:ln>
              <a:noFill/>
            </a:ln>
            <a:solidFill>
              <a:sysClr val="windowText" lastClr="000000"/>
            </a:solidFill>
            <a:effectLst/>
            <a:uLnTx/>
            <a:uFillTx/>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600" b="0" i="1" u="none" strike="noStrike" kern="0" cap="none" spc="0" normalizeH="0" baseline="0" noProof="0">
              <a:ln>
                <a:noFill/>
              </a:ln>
              <a:solidFill>
                <a:sysClr val="windowText" lastClr="000000"/>
              </a:solidFill>
              <a:effectLst/>
              <a:uLnTx/>
              <a:uFillTx/>
              <a:latin typeface="Arial" pitchFamily="34" charset="0"/>
              <a:cs typeface="Arial" pitchFamily="34" charset="0"/>
            </a:rPr>
            <a:t>Keywords: commitments, loans, public sector, sovereign</a:t>
          </a:r>
        </a:p>
      </xdr:txBody>
    </xdr:sp>
    <xdr:clientData/>
  </xdr:twoCellAnchor>
  <xdr:twoCellAnchor editAs="oneCell">
    <xdr:from>
      <xdr:col>0</xdr:col>
      <xdr:colOff>40225</xdr:colOff>
      <xdr:row>0</xdr:row>
      <xdr:rowOff>36582</xdr:rowOff>
    </xdr:from>
    <xdr:to>
      <xdr:col>2</xdr:col>
      <xdr:colOff>125933</xdr:colOff>
      <xdr:row>2</xdr:row>
      <xdr:rowOff>136292</xdr:rowOff>
    </xdr:to>
    <xdr:pic>
      <xdr:nvPicPr>
        <xdr:cNvPr id="3" name="Picture 2">
          <a:extLst>
            <a:ext uri="{FF2B5EF4-FFF2-40B4-BE49-F238E27FC236}">
              <a16:creationId xmlns:a16="http://schemas.microsoft.com/office/drawing/2014/main" id="{00000000-0008-0000-0F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225" y="36582"/>
          <a:ext cx="371458" cy="48071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tabColor rgb="FFFFFF00"/>
    <pageSetUpPr fitToPage="1"/>
  </sheetPr>
  <dimension ref="A1:M51"/>
  <sheetViews>
    <sheetView workbookViewId="0">
      <pane ySplit="5" topLeftCell="A6" activePane="bottomLeft" state="frozen"/>
      <selection pane="bottomLeft" activeCell="F56" sqref="F56"/>
    </sheetView>
  </sheetViews>
  <sheetFormatPr defaultColWidth="9" defaultRowHeight="15" x14ac:dyDescent="0.25"/>
  <cols>
    <col min="1" max="4" width="8.625" style="4" customWidth="1"/>
    <col min="5" max="5" width="3.625" style="4" customWidth="1"/>
    <col min="6" max="6" width="66.25" style="4" customWidth="1"/>
    <col min="7" max="8" width="9.125" style="5" bestFit="1" customWidth="1"/>
    <col min="9" max="9" width="11.125" style="5" customWidth="1"/>
    <col min="10" max="10" width="11.875" style="5" bestFit="1" customWidth="1"/>
    <col min="11" max="11" width="11.875" style="5" customWidth="1"/>
    <col min="12" max="12" width="9.125" style="5" bestFit="1" customWidth="1"/>
    <col min="13" max="16384" width="9" style="4"/>
  </cols>
  <sheetData>
    <row r="1" spans="1:12" ht="17.25" x14ac:dyDescent="0.25">
      <c r="A1" s="3" t="s">
        <v>88</v>
      </c>
      <c r="B1" s="3"/>
      <c r="C1" s="3"/>
      <c r="D1" s="3"/>
      <c r="E1" s="3"/>
    </row>
    <row r="2" spans="1:12" x14ac:dyDescent="0.25">
      <c r="A2" s="4" t="s">
        <v>8</v>
      </c>
    </row>
    <row r="4" spans="1:12" x14ac:dyDescent="0.25">
      <c r="A4" s="16"/>
      <c r="B4" s="16"/>
      <c r="C4" s="16"/>
      <c r="D4" s="16"/>
      <c r="E4" s="16"/>
      <c r="F4" s="16"/>
      <c r="G4" s="73"/>
      <c r="H4" s="73"/>
      <c r="I4" s="75" t="s">
        <v>64</v>
      </c>
      <c r="J4" s="70" t="s">
        <v>3</v>
      </c>
      <c r="K4" s="76"/>
      <c r="L4" s="73"/>
    </row>
    <row r="5" spans="1:12" x14ac:dyDescent="0.25">
      <c r="A5" s="17" t="s">
        <v>10</v>
      </c>
      <c r="B5" s="17"/>
      <c r="C5" s="17"/>
      <c r="D5" s="17"/>
      <c r="E5" s="17"/>
      <c r="F5" s="15"/>
      <c r="G5" s="72" t="s">
        <v>4</v>
      </c>
      <c r="H5" s="72" t="s">
        <v>5</v>
      </c>
      <c r="I5" s="18" t="s">
        <v>65</v>
      </c>
      <c r="J5" s="72" t="s">
        <v>66</v>
      </c>
      <c r="K5" s="72" t="s">
        <v>44</v>
      </c>
      <c r="L5" s="72" t="s">
        <v>7</v>
      </c>
    </row>
    <row r="6" spans="1:12" x14ac:dyDescent="0.25">
      <c r="A6" s="3" t="s">
        <v>107</v>
      </c>
      <c r="B6" s="3"/>
      <c r="C6" s="3"/>
      <c r="D6" s="3"/>
      <c r="E6" s="3"/>
      <c r="G6" s="8"/>
      <c r="H6" s="8"/>
      <c r="I6" s="20"/>
      <c r="J6" s="8"/>
      <c r="K6" s="8"/>
      <c r="L6" s="8"/>
    </row>
    <row r="7" spans="1:12" s="3" customFormat="1" x14ac:dyDescent="0.25">
      <c r="A7" s="4"/>
      <c r="B7" s="4" t="s">
        <v>108</v>
      </c>
      <c r="C7" s="4"/>
      <c r="D7" s="3" t="s">
        <v>75</v>
      </c>
      <c r="G7" s="9">
        <f t="shared" ref="G7:L7" si="0">SUM(G8:G10)</f>
        <v>0</v>
      </c>
      <c r="H7" s="9">
        <f t="shared" si="0"/>
        <v>0</v>
      </c>
      <c r="I7" s="9">
        <f t="shared" si="0"/>
        <v>0</v>
      </c>
      <c r="J7" s="9">
        <f t="shared" si="0"/>
        <v>0</v>
      </c>
      <c r="K7" s="9">
        <f t="shared" si="0"/>
        <v>0</v>
      </c>
      <c r="L7" s="9">
        <f t="shared" si="0"/>
        <v>0</v>
      </c>
    </row>
    <row r="8" spans="1:12" s="3" customFormat="1" x14ac:dyDescent="0.25">
      <c r="A8" s="4"/>
      <c r="B8" s="4"/>
      <c r="C8" s="4" t="s">
        <v>109</v>
      </c>
      <c r="D8" s="4"/>
      <c r="E8" s="4"/>
      <c r="F8" s="4"/>
      <c r="G8" s="5"/>
      <c r="H8" s="5"/>
      <c r="I8" s="5"/>
      <c r="J8" s="5"/>
      <c r="K8" s="5"/>
      <c r="L8" s="5"/>
    </row>
    <row r="9" spans="1:12" x14ac:dyDescent="0.25">
      <c r="D9" s="4" t="s">
        <v>110</v>
      </c>
      <c r="F9" s="10"/>
      <c r="L9" s="5">
        <f>SUM(G9:J9)</f>
        <v>0</v>
      </c>
    </row>
    <row r="10" spans="1:12" x14ac:dyDescent="0.25">
      <c r="F10" s="10"/>
      <c r="L10" s="5">
        <f t="shared" ref="L10:L25" si="1">SUM(G10:J10)</f>
        <v>0</v>
      </c>
    </row>
    <row r="11" spans="1:12" s="3" customFormat="1" x14ac:dyDescent="0.25">
      <c r="D11" s="3" t="s">
        <v>76</v>
      </c>
      <c r="F11" s="11"/>
      <c r="G11" s="9">
        <f t="shared" ref="G11:L11" si="2">SUM(G12:G13)</f>
        <v>0</v>
      </c>
      <c r="H11" s="9">
        <f t="shared" si="2"/>
        <v>0</v>
      </c>
      <c r="I11" s="9">
        <f t="shared" si="2"/>
        <v>0</v>
      </c>
      <c r="J11" s="9">
        <f t="shared" si="2"/>
        <v>0</v>
      </c>
      <c r="K11" s="9">
        <f t="shared" si="2"/>
        <v>0</v>
      </c>
      <c r="L11" s="9">
        <f t="shared" si="2"/>
        <v>0</v>
      </c>
    </row>
    <row r="12" spans="1:12" x14ac:dyDescent="0.25">
      <c r="F12" s="10"/>
    </row>
    <row r="13" spans="1:12" x14ac:dyDescent="0.25">
      <c r="F13" s="10"/>
      <c r="L13" s="5">
        <f t="shared" si="1"/>
        <v>0</v>
      </c>
    </row>
    <row r="14" spans="1:12" x14ac:dyDescent="0.25">
      <c r="F14" s="10"/>
      <c r="L14" s="5">
        <f t="shared" si="1"/>
        <v>0</v>
      </c>
    </row>
    <row r="15" spans="1:12" s="3" customFormat="1" x14ac:dyDescent="0.25">
      <c r="D15" s="3" t="s">
        <v>77</v>
      </c>
      <c r="F15" s="11"/>
      <c r="G15" s="9">
        <f t="shared" ref="G15:L15" si="3">SUM(G16:G17)</f>
        <v>0</v>
      </c>
      <c r="H15" s="9">
        <f t="shared" si="3"/>
        <v>0</v>
      </c>
      <c r="I15" s="9">
        <f t="shared" si="3"/>
        <v>0</v>
      </c>
      <c r="J15" s="9">
        <f t="shared" si="3"/>
        <v>0</v>
      </c>
      <c r="K15" s="9">
        <f t="shared" si="3"/>
        <v>0</v>
      </c>
      <c r="L15" s="9">
        <f t="shared" si="3"/>
        <v>0</v>
      </c>
    </row>
    <row r="16" spans="1:12" x14ac:dyDescent="0.25">
      <c r="F16" s="10"/>
    </row>
    <row r="17" spans="4:12" x14ac:dyDescent="0.25">
      <c r="F17" s="10"/>
      <c r="K17" s="9"/>
      <c r="L17" s="5">
        <f t="shared" si="1"/>
        <v>0</v>
      </c>
    </row>
    <row r="18" spans="4:12" x14ac:dyDescent="0.25">
      <c r="F18" s="10"/>
      <c r="K18" s="9">
        <f>SUM(K19:K20)</f>
        <v>0</v>
      </c>
      <c r="L18" s="5">
        <f t="shared" si="1"/>
        <v>0</v>
      </c>
    </row>
    <row r="19" spans="4:12" s="3" customFormat="1" x14ac:dyDescent="0.25">
      <c r="D19" s="3" t="s">
        <v>78</v>
      </c>
      <c r="F19" s="11"/>
      <c r="G19" s="9">
        <f>SUM(G20:G21)</f>
        <v>0</v>
      </c>
      <c r="H19" s="9">
        <f>SUM(H20:H21)</f>
        <v>0</v>
      </c>
      <c r="I19" s="9">
        <f>SUM(I20:I21)</f>
        <v>0</v>
      </c>
      <c r="J19" s="9">
        <f>SUM(J20:J21)</f>
        <v>0</v>
      </c>
      <c r="K19" s="9">
        <f>SUM(K20:K21)</f>
        <v>0</v>
      </c>
      <c r="L19" s="9">
        <f>SUM(L20:L21)</f>
        <v>0</v>
      </c>
    </row>
    <row r="20" spans="4:12" x14ac:dyDescent="0.25">
      <c r="F20" s="10"/>
      <c r="L20" s="5">
        <f t="shared" si="1"/>
        <v>0</v>
      </c>
    </row>
    <row r="21" spans="4:12" x14ac:dyDescent="0.25">
      <c r="F21" s="10"/>
      <c r="L21" s="5">
        <f t="shared" si="1"/>
        <v>0</v>
      </c>
    </row>
    <row r="22" spans="4:12" x14ac:dyDescent="0.25">
      <c r="F22" s="10"/>
    </row>
    <row r="23" spans="4:12" s="3" customFormat="1" x14ac:dyDescent="0.25">
      <c r="D23" s="3" t="s">
        <v>79</v>
      </c>
      <c r="F23" s="11"/>
      <c r="G23" s="9">
        <f t="shared" ref="G23:L23" si="4">SUM(G24:G25)</f>
        <v>0</v>
      </c>
      <c r="H23" s="9">
        <f t="shared" si="4"/>
        <v>0</v>
      </c>
      <c r="I23" s="9">
        <f t="shared" si="4"/>
        <v>0</v>
      </c>
      <c r="J23" s="9">
        <f t="shared" si="4"/>
        <v>0</v>
      </c>
      <c r="K23" s="9">
        <f t="shared" si="4"/>
        <v>0</v>
      </c>
      <c r="L23" s="9">
        <f t="shared" si="4"/>
        <v>0</v>
      </c>
    </row>
    <row r="24" spans="4:12" x14ac:dyDescent="0.25">
      <c r="F24" s="10"/>
      <c r="L24" s="5">
        <f t="shared" si="1"/>
        <v>0</v>
      </c>
    </row>
    <row r="25" spans="4:12" x14ac:dyDescent="0.25">
      <c r="F25" s="10"/>
      <c r="L25" s="5">
        <f t="shared" si="1"/>
        <v>0</v>
      </c>
    </row>
    <row r="26" spans="4:12" x14ac:dyDescent="0.25">
      <c r="F26" s="10"/>
    </row>
    <row r="27" spans="4:12" s="3" customFormat="1" x14ac:dyDescent="0.25">
      <c r="D27" s="3" t="s">
        <v>80</v>
      </c>
      <c r="F27" s="11"/>
      <c r="G27" s="9">
        <f t="shared" ref="G27:L27" si="5">SUM(G28:G30)</f>
        <v>0</v>
      </c>
      <c r="H27" s="9">
        <f t="shared" si="5"/>
        <v>0</v>
      </c>
      <c r="I27" s="9">
        <f t="shared" si="5"/>
        <v>0</v>
      </c>
      <c r="J27" s="9">
        <f t="shared" si="5"/>
        <v>0</v>
      </c>
      <c r="K27" s="9">
        <f t="shared" si="5"/>
        <v>0</v>
      </c>
      <c r="L27" s="9">
        <f t="shared" si="5"/>
        <v>0</v>
      </c>
    </row>
    <row r="28" spans="4:12" x14ac:dyDescent="0.25">
      <c r="F28" s="10"/>
    </row>
    <row r="29" spans="4:12" x14ac:dyDescent="0.25">
      <c r="F29" s="10"/>
      <c r="L29" s="5">
        <f>SUM(G29:J29)</f>
        <v>0</v>
      </c>
    </row>
    <row r="30" spans="4:12" x14ac:dyDescent="0.25">
      <c r="F30" s="10"/>
      <c r="L30" s="5">
        <f>SUM(G30:J30)</f>
        <v>0</v>
      </c>
    </row>
    <row r="31" spans="4:12" s="3" customFormat="1" x14ac:dyDescent="0.25">
      <c r="D31" s="3" t="s">
        <v>81</v>
      </c>
      <c r="F31" s="11"/>
      <c r="G31" s="9">
        <f t="shared" ref="G31:L31" si="6">SUM(G32:G33)</f>
        <v>0</v>
      </c>
      <c r="H31" s="9">
        <f t="shared" si="6"/>
        <v>0</v>
      </c>
      <c r="I31" s="9">
        <f t="shared" si="6"/>
        <v>0</v>
      </c>
      <c r="J31" s="9">
        <f t="shared" si="6"/>
        <v>0</v>
      </c>
      <c r="K31" s="9">
        <f t="shared" si="6"/>
        <v>0</v>
      </c>
      <c r="L31" s="9">
        <f t="shared" si="6"/>
        <v>0</v>
      </c>
    </row>
    <row r="32" spans="4:12" x14ac:dyDescent="0.25">
      <c r="F32" s="10"/>
    </row>
    <row r="33" spans="1:13" x14ac:dyDescent="0.25">
      <c r="F33" s="10"/>
      <c r="L33" s="5">
        <f>SUM(G33:J33)</f>
        <v>0</v>
      </c>
    </row>
    <row r="34" spans="1:13" x14ac:dyDescent="0.25">
      <c r="F34" s="10"/>
      <c r="L34" s="5">
        <f>SUM(G34:J34)</f>
        <v>0</v>
      </c>
    </row>
    <row r="35" spans="1:13" s="3" customFormat="1" x14ac:dyDescent="0.25">
      <c r="D35" s="3" t="s">
        <v>82</v>
      </c>
      <c r="F35" s="11"/>
      <c r="G35" s="9">
        <f t="shared" ref="G35:L35" si="7">SUM(G36:G37)</f>
        <v>0</v>
      </c>
      <c r="H35" s="9">
        <f t="shared" si="7"/>
        <v>0</v>
      </c>
      <c r="I35" s="9">
        <f t="shared" si="7"/>
        <v>0</v>
      </c>
      <c r="J35" s="9">
        <f t="shared" si="7"/>
        <v>0</v>
      </c>
      <c r="K35" s="9">
        <f t="shared" si="7"/>
        <v>0</v>
      </c>
      <c r="L35" s="9">
        <f t="shared" si="7"/>
        <v>0</v>
      </c>
    </row>
    <row r="36" spans="1:13" x14ac:dyDescent="0.25">
      <c r="F36" s="10"/>
    </row>
    <row r="37" spans="1:13" x14ac:dyDescent="0.25">
      <c r="F37" s="10"/>
      <c r="L37" s="5">
        <f>SUM(G37:J37)</f>
        <v>0</v>
      </c>
    </row>
    <row r="38" spans="1:13" x14ac:dyDescent="0.25">
      <c r="F38" s="10"/>
      <c r="L38" s="5">
        <f>SUM(G38:J38)</f>
        <v>0</v>
      </c>
    </row>
    <row r="39" spans="1:13" s="3" customFormat="1" x14ac:dyDescent="0.25">
      <c r="D39" s="3" t="s">
        <v>83</v>
      </c>
      <c r="F39" s="11"/>
      <c r="G39" s="9">
        <f t="shared" ref="G39:L39" si="8">SUM(G40:G41)</f>
        <v>0</v>
      </c>
      <c r="H39" s="9">
        <f t="shared" si="8"/>
        <v>0</v>
      </c>
      <c r="I39" s="9">
        <f t="shared" si="8"/>
        <v>0</v>
      </c>
      <c r="J39" s="9">
        <f t="shared" si="8"/>
        <v>0</v>
      </c>
      <c r="K39" s="9">
        <f t="shared" si="8"/>
        <v>0</v>
      </c>
      <c r="L39" s="9">
        <f t="shared" si="8"/>
        <v>0</v>
      </c>
    </row>
    <row r="40" spans="1:13" x14ac:dyDescent="0.25">
      <c r="F40" s="10"/>
      <c r="L40" s="5">
        <f>SUM(G40:J40)</f>
        <v>0</v>
      </c>
    </row>
    <row r="41" spans="1:13" x14ac:dyDescent="0.25">
      <c r="F41" s="10"/>
      <c r="L41" s="5">
        <f>SUM(G41:J41)</f>
        <v>0</v>
      </c>
    </row>
    <row r="43" spans="1:13" s="3" customFormat="1" x14ac:dyDescent="0.25">
      <c r="A43" s="6" t="s">
        <v>7</v>
      </c>
      <c r="B43" s="6"/>
      <c r="C43" s="6"/>
      <c r="D43" s="6"/>
      <c r="E43" s="6"/>
      <c r="F43" s="6"/>
      <c r="G43" s="13">
        <f t="shared" ref="G43:L43" si="9">+G7+G11+G15+G19+G23+G27+G31+G35+G39</f>
        <v>0</v>
      </c>
      <c r="H43" s="13">
        <f t="shared" si="9"/>
        <v>0</v>
      </c>
      <c r="I43" s="13">
        <f t="shared" si="9"/>
        <v>0</v>
      </c>
      <c r="J43" s="13">
        <f t="shared" si="9"/>
        <v>0</v>
      </c>
      <c r="K43" s="13">
        <f t="shared" si="9"/>
        <v>0</v>
      </c>
      <c r="L43" s="13">
        <f t="shared" si="9"/>
        <v>0</v>
      </c>
    </row>
    <row r="44" spans="1:13" x14ac:dyDescent="0.25">
      <c r="A44" s="14" t="s">
        <v>42</v>
      </c>
      <c r="B44" s="14"/>
      <c r="C44" s="14"/>
    </row>
    <row r="46" spans="1:13" x14ac:dyDescent="0.25">
      <c r="A46" s="79" t="s">
        <v>71</v>
      </c>
      <c r="B46" s="79"/>
      <c r="C46" s="79"/>
      <c r="D46" s="79"/>
      <c r="E46" s="79"/>
      <c r="F46" s="79"/>
      <c r="G46" s="80"/>
      <c r="H46" s="80"/>
      <c r="I46" s="80"/>
      <c r="J46" s="80"/>
      <c r="K46" s="80"/>
      <c r="L46" s="80"/>
      <c r="M46" s="77"/>
    </row>
    <row r="47" spans="1:13" x14ac:dyDescent="0.25">
      <c r="A47" s="79"/>
      <c r="B47" s="79"/>
      <c r="C47" s="79"/>
      <c r="D47" s="79"/>
      <c r="E47" s="79" t="s">
        <v>72</v>
      </c>
      <c r="F47" s="79"/>
      <c r="G47" s="80"/>
      <c r="H47" s="80"/>
      <c r="I47" s="80"/>
      <c r="J47" s="80"/>
      <c r="K47" s="80"/>
      <c r="L47" s="80"/>
      <c r="M47" s="77"/>
    </row>
    <row r="48" spans="1:13" x14ac:dyDescent="0.25">
      <c r="A48" s="79"/>
      <c r="B48" s="79"/>
      <c r="C48" s="79"/>
      <c r="D48" s="79"/>
      <c r="E48" s="79" t="s">
        <v>70</v>
      </c>
      <c r="F48" s="79"/>
      <c r="G48" s="80"/>
      <c r="H48" s="80"/>
      <c r="I48" s="80"/>
      <c r="J48" s="80"/>
      <c r="K48" s="80"/>
      <c r="L48" s="80"/>
      <c r="M48" s="77"/>
    </row>
    <row r="49" spans="1:13" x14ac:dyDescent="0.25">
      <c r="A49" s="79"/>
      <c r="B49" s="79"/>
      <c r="C49" s="79"/>
      <c r="D49" s="79" t="s">
        <v>73</v>
      </c>
      <c r="E49" s="79"/>
      <c r="F49" s="79"/>
      <c r="G49" s="80"/>
      <c r="H49" s="80"/>
      <c r="I49" s="80"/>
      <c r="J49" s="80"/>
      <c r="K49" s="80"/>
      <c r="L49" s="80"/>
      <c r="M49" s="77"/>
    </row>
    <row r="50" spans="1:13" x14ac:dyDescent="0.25">
      <c r="A50" s="79"/>
      <c r="B50" s="79"/>
      <c r="C50" s="79"/>
      <c r="D50" s="79"/>
      <c r="E50" s="79" t="s">
        <v>74</v>
      </c>
      <c r="F50" s="79"/>
      <c r="G50" s="80"/>
      <c r="H50" s="80"/>
      <c r="I50" s="80"/>
      <c r="J50" s="80"/>
      <c r="K50" s="80"/>
      <c r="L50" s="80"/>
      <c r="M50" s="77"/>
    </row>
    <row r="51" spans="1:13" x14ac:dyDescent="0.25">
      <c r="A51" s="77"/>
      <c r="B51" s="77"/>
      <c r="C51" s="77"/>
      <c r="D51" s="77"/>
      <c r="E51" s="77"/>
      <c r="F51" s="77"/>
      <c r="G51" s="78"/>
      <c r="H51" s="78"/>
      <c r="I51" s="78"/>
      <c r="J51" s="78"/>
      <c r="K51" s="78"/>
      <c r="L51" s="78"/>
      <c r="M51" s="77"/>
    </row>
  </sheetData>
  <phoneticPr fontId="6" type="noConversion"/>
  <printOptions horizontalCentered="1"/>
  <pageMargins left="0" right="0" top="1" bottom="1" header="0.5" footer="0.5"/>
  <pageSetup scale="57" orientation="portrait"/>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6">
    <tabColor rgb="FFFFFF00"/>
  </sheetPr>
  <dimension ref="A1:L44"/>
  <sheetViews>
    <sheetView workbookViewId="0">
      <pane ySplit="5" topLeftCell="A6" activePane="bottomLeft" state="frozen"/>
      <selection pane="bottomLeft" activeCell="A6" sqref="A6"/>
    </sheetView>
  </sheetViews>
  <sheetFormatPr defaultColWidth="9" defaultRowHeight="15" x14ac:dyDescent="0.25"/>
  <cols>
    <col min="1" max="1" width="4.375" style="4" customWidth="1"/>
    <col min="2" max="2" width="2.125" style="4" customWidth="1"/>
    <col min="3" max="3" width="3" style="4" customWidth="1"/>
    <col min="4" max="4" width="42.875" style="4" customWidth="1"/>
    <col min="5" max="6" width="9" style="4"/>
    <col min="7" max="7" width="11" style="4" customWidth="1"/>
    <col min="8" max="8" width="10.875" style="4" customWidth="1"/>
    <col min="9" max="9" width="12.125" style="4" customWidth="1"/>
    <col min="10" max="10" width="9" style="4" customWidth="1"/>
    <col min="11" max="16384" width="9" style="4"/>
  </cols>
  <sheetData>
    <row r="1" spans="1:10" ht="17.25" x14ac:dyDescent="0.25">
      <c r="A1" s="3" t="s">
        <v>99</v>
      </c>
      <c r="B1" s="3"/>
      <c r="C1" s="3"/>
    </row>
    <row r="2" spans="1:10" x14ac:dyDescent="0.25">
      <c r="A2" s="4" t="s">
        <v>8</v>
      </c>
    </row>
    <row r="4" spans="1:10" x14ac:dyDescent="0.25">
      <c r="A4" s="16"/>
      <c r="B4" s="16"/>
      <c r="C4" s="16"/>
      <c r="D4" s="16"/>
      <c r="E4" s="16"/>
      <c r="F4" s="16"/>
      <c r="G4" s="75" t="s">
        <v>64</v>
      </c>
      <c r="H4" s="71" t="s">
        <v>3</v>
      </c>
      <c r="I4" s="74"/>
      <c r="J4" s="16"/>
    </row>
    <row r="5" spans="1:10" x14ac:dyDescent="0.25">
      <c r="A5" s="17" t="s">
        <v>10</v>
      </c>
      <c r="B5" s="17"/>
      <c r="C5" s="17"/>
      <c r="D5" s="15"/>
      <c r="E5" s="18" t="s">
        <v>4</v>
      </c>
      <c r="F5" s="18" t="s">
        <v>5</v>
      </c>
      <c r="G5" s="18" t="s">
        <v>65</v>
      </c>
      <c r="H5" s="72" t="s">
        <v>66</v>
      </c>
      <c r="I5" s="72" t="s">
        <v>44</v>
      </c>
      <c r="J5" s="18" t="s">
        <v>7</v>
      </c>
    </row>
    <row r="6" spans="1:10" ht="9.75" customHeight="1" x14ac:dyDescent="0.25">
      <c r="A6" s="3"/>
      <c r="B6" s="3"/>
      <c r="C6" s="3"/>
      <c r="E6" s="20"/>
      <c r="F6" s="20"/>
      <c r="J6" s="20"/>
    </row>
    <row r="7" spans="1:10" s="3" customFormat="1" x14ac:dyDescent="0.25">
      <c r="B7" s="3" t="s">
        <v>75</v>
      </c>
      <c r="E7" s="9">
        <f t="shared" ref="E7:J7" si="0">SUM(E8:E13)</f>
        <v>0</v>
      </c>
      <c r="F7" s="9">
        <f t="shared" si="0"/>
        <v>0</v>
      </c>
      <c r="G7" s="9">
        <f t="shared" si="0"/>
        <v>0</v>
      </c>
      <c r="H7" s="9">
        <f t="shared" si="0"/>
        <v>0</v>
      </c>
      <c r="I7" s="9">
        <f t="shared" si="0"/>
        <v>0</v>
      </c>
      <c r="J7" s="9">
        <f t="shared" si="0"/>
        <v>0</v>
      </c>
    </row>
    <row r="8" spans="1:10" s="3" customFormat="1" x14ac:dyDescent="0.25">
      <c r="C8" s="4" t="s">
        <v>0</v>
      </c>
      <c r="D8" s="11"/>
      <c r="E8" s="41"/>
      <c r="F8" s="41"/>
      <c r="G8" s="41"/>
      <c r="H8" s="41"/>
      <c r="I8" s="41"/>
      <c r="J8" s="41"/>
    </row>
    <row r="9" spans="1:10" x14ac:dyDescent="0.25">
      <c r="D9" s="10"/>
      <c r="E9" s="29"/>
      <c r="F9" s="5"/>
      <c r="G9" s="29"/>
      <c r="H9" s="29"/>
      <c r="I9" s="29"/>
      <c r="J9" s="5">
        <f t="shared" ref="J9:J13" si="1">SUM(E9:I9)</f>
        <v>0</v>
      </c>
    </row>
    <row r="10" spans="1:10" x14ac:dyDescent="0.25">
      <c r="D10" s="10"/>
      <c r="E10" s="29"/>
      <c r="F10" s="5"/>
      <c r="G10" s="29"/>
      <c r="H10" s="29"/>
      <c r="I10" s="29"/>
      <c r="J10" s="5">
        <f t="shared" si="1"/>
        <v>0</v>
      </c>
    </row>
    <row r="11" spans="1:10" x14ac:dyDescent="0.25">
      <c r="C11" s="4" t="s">
        <v>1</v>
      </c>
      <c r="D11" s="10"/>
      <c r="E11" s="5"/>
      <c r="F11" s="5"/>
      <c r="G11" s="29"/>
      <c r="H11" s="5"/>
      <c r="I11" s="29"/>
      <c r="J11" s="5">
        <f t="shared" si="1"/>
        <v>0</v>
      </c>
    </row>
    <row r="12" spans="1:10" x14ac:dyDescent="0.25">
      <c r="D12" s="10"/>
      <c r="E12" s="5"/>
      <c r="F12" s="5"/>
      <c r="G12" s="29"/>
      <c r="H12" s="5"/>
      <c r="I12" s="29"/>
      <c r="J12" s="5">
        <f t="shared" si="1"/>
        <v>0</v>
      </c>
    </row>
    <row r="13" spans="1:10" x14ac:dyDescent="0.25">
      <c r="D13" s="10"/>
      <c r="E13" s="29"/>
      <c r="F13" s="5"/>
      <c r="G13" s="29"/>
      <c r="H13" s="29"/>
      <c r="I13" s="29"/>
      <c r="J13" s="5">
        <f t="shared" si="1"/>
        <v>0</v>
      </c>
    </row>
    <row r="14" spans="1:10" s="3" customFormat="1" x14ac:dyDescent="0.25">
      <c r="B14" s="3" t="s">
        <v>76</v>
      </c>
      <c r="D14" s="11"/>
      <c r="E14" s="41">
        <f t="shared" ref="E14:J14" si="2">SUM(E19:E19)</f>
        <v>0</v>
      </c>
      <c r="F14" s="9">
        <f t="shared" si="2"/>
        <v>0</v>
      </c>
      <c r="G14" s="9">
        <f t="shared" si="2"/>
        <v>0</v>
      </c>
      <c r="H14" s="9">
        <f t="shared" si="2"/>
        <v>0</v>
      </c>
      <c r="I14" s="9">
        <f t="shared" si="2"/>
        <v>0</v>
      </c>
      <c r="J14" s="9">
        <f t="shared" si="2"/>
        <v>0</v>
      </c>
    </row>
    <row r="15" spans="1:10" s="3" customFormat="1" x14ac:dyDescent="0.25">
      <c r="C15" s="4" t="s">
        <v>0</v>
      </c>
      <c r="D15" s="11"/>
      <c r="E15" s="41"/>
      <c r="F15" s="41"/>
      <c r="G15" s="41"/>
      <c r="H15" s="41"/>
      <c r="I15" s="41"/>
      <c r="J15" s="41"/>
    </row>
    <row r="16" spans="1:10" x14ac:dyDescent="0.25">
      <c r="D16" s="10"/>
      <c r="E16" s="29"/>
      <c r="F16" s="5"/>
      <c r="G16" s="29"/>
      <c r="H16" s="29"/>
      <c r="I16" s="29"/>
      <c r="J16" s="5">
        <f t="shared" ref="J16:J18" si="3">SUM(E16:I16)</f>
        <v>0</v>
      </c>
    </row>
    <row r="17" spans="1:10" x14ac:dyDescent="0.25">
      <c r="D17" s="10"/>
      <c r="E17" s="29"/>
      <c r="F17" s="5"/>
      <c r="G17" s="29"/>
      <c r="H17" s="29"/>
      <c r="I17" s="29"/>
      <c r="J17" s="5">
        <f t="shared" si="3"/>
        <v>0</v>
      </c>
    </row>
    <row r="18" spans="1:10" x14ac:dyDescent="0.25">
      <c r="C18" s="4" t="s">
        <v>1</v>
      </c>
      <c r="D18" s="10"/>
      <c r="E18" s="5"/>
      <c r="F18" s="5"/>
      <c r="G18" s="29"/>
      <c r="H18" s="5"/>
      <c r="I18" s="29"/>
      <c r="J18" s="5">
        <f t="shared" si="3"/>
        <v>0</v>
      </c>
    </row>
    <row r="19" spans="1:10" x14ac:dyDescent="0.25">
      <c r="D19" s="10"/>
      <c r="E19" s="29"/>
      <c r="F19" s="29"/>
      <c r="G19" s="29"/>
      <c r="H19" s="5"/>
      <c r="I19" s="29"/>
      <c r="J19" s="5">
        <f>SUM(E19:I19)</f>
        <v>0</v>
      </c>
    </row>
    <row r="20" spans="1:10" x14ac:dyDescent="0.25">
      <c r="A20" s="3"/>
      <c r="B20" s="3"/>
      <c r="C20" s="3"/>
      <c r="D20" s="10"/>
      <c r="E20" s="42"/>
      <c r="F20" s="42"/>
      <c r="G20" s="42"/>
      <c r="H20" s="42"/>
      <c r="I20" s="42"/>
      <c r="J20" s="42"/>
    </row>
    <row r="21" spans="1:10" s="3" customFormat="1" x14ac:dyDescent="0.25">
      <c r="B21" s="3" t="s">
        <v>77</v>
      </c>
      <c r="D21" s="11"/>
      <c r="E21" s="9">
        <f t="shared" ref="E21:J21" si="4">SUM(E22:E27)</f>
        <v>0</v>
      </c>
      <c r="F21" s="41">
        <f t="shared" si="4"/>
        <v>0</v>
      </c>
      <c r="G21" s="41">
        <f t="shared" si="4"/>
        <v>0</v>
      </c>
      <c r="H21" s="9">
        <f t="shared" si="4"/>
        <v>0</v>
      </c>
      <c r="I21" s="41">
        <f t="shared" si="4"/>
        <v>0</v>
      </c>
      <c r="J21" s="9">
        <f t="shared" si="4"/>
        <v>0</v>
      </c>
    </row>
    <row r="22" spans="1:10" s="3" customFormat="1" x14ac:dyDescent="0.25">
      <c r="C22" s="4" t="s">
        <v>0</v>
      </c>
      <c r="D22" s="11"/>
      <c r="E22" s="41"/>
      <c r="F22" s="41"/>
      <c r="G22" s="41"/>
      <c r="H22" s="41"/>
      <c r="I22" s="41"/>
      <c r="J22" s="41"/>
    </row>
    <row r="23" spans="1:10" x14ac:dyDescent="0.25">
      <c r="D23" s="10"/>
      <c r="E23" s="5"/>
      <c r="F23" s="29"/>
      <c r="G23" s="29"/>
      <c r="H23" s="29"/>
      <c r="I23" s="29"/>
      <c r="J23" s="5">
        <f t="shared" ref="J23:J24" si="5">SUM(E23:I23)</f>
        <v>0</v>
      </c>
    </row>
    <row r="24" spans="1:10" x14ac:dyDescent="0.25">
      <c r="D24" s="10"/>
      <c r="E24" s="5"/>
      <c r="F24" s="29"/>
      <c r="G24" s="29"/>
      <c r="H24" s="29"/>
      <c r="I24" s="29"/>
      <c r="J24" s="5">
        <f t="shared" si="5"/>
        <v>0</v>
      </c>
    </row>
    <row r="25" spans="1:10" x14ac:dyDescent="0.25">
      <c r="C25" s="4" t="s">
        <v>1</v>
      </c>
      <c r="D25" s="10"/>
      <c r="E25" s="29"/>
      <c r="F25" s="29"/>
      <c r="G25" s="29"/>
      <c r="H25" s="29"/>
      <c r="I25" s="29"/>
      <c r="J25" s="29"/>
    </row>
    <row r="26" spans="1:10" x14ac:dyDescent="0.25">
      <c r="D26" s="10"/>
      <c r="E26" s="29"/>
      <c r="F26" s="29"/>
      <c r="G26" s="29"/>
      <c r="H26" s="5"/>
      <c r="I26" s="29"/>
      <c r="J26" s="5">
        <f>SUM(E26:I26)</f>
        <v>0</v>
      </c>
    </row>
    <row r="27" spans="1:10" x14ac:dyDescent="0.25">
      <c r="D27" s="10"/>
      <c r="E27" s="29"/>
      <c r="F27" s="29"/>
      <c r="G27" s="29"/>
      <c r="H27" s="5"/>
      <c r="I27" s="29"/>
      <c r="J27" s="5">
        <f>SUM(E27:I27)</f>
        <v>0</v>
      </c>
    </row>
    <row r="28" spans="1:10" s="3" customFormat="1" x14ac:dyDescent="0.25">
      <c r="B28" s="3" t="s">
        <v>78</v>
      </c>
      <c r="D28" s="11"/>
      <c r="E28" s="41">
        <f t="shared" ref="E28:J28" si="6">SUM(E29:E34)</f>
        <v>0</v>
      </c>
      <c r="F28" s="9">
        <f t="shared" si="6"/>
        <v>0</v>
      </c>
      <c r="G28" s="41">
        <f t="shared" si="6"/>
        <v>0</v>
      </c>
      <c r="H28" s="41">
        <f t="shared" si="6"/>
        <v>0</v>
      </c>
      <c r="I28" s="41">
        <f t="shared" si="6"/>
        <v>0</v>
      </c>
      <c r="J28" s="9">
        <f t="shared" si="6"/>
        <v>0</v>
      </c>
    </row>
    <row r="29" spans="1:10" s="3" customFormat="1" x14ac:dyDescent="0.25">
      <c r="C29" s="4" t="s">
        <v>0</v>
      </c>
      <c r="D29" s="11"/>
      <c r="E29" s="41"/>
      <c r="F29" s="41"/>
      <c r="G29" s="41"/>
      <c r="I29" s="41"/>
      <c r="J29" s="41"/>
    </row>
    <row r="30" spans="1:10" x14ac:dyDescent="0.25">
      <c r="D30" s="10"/>
      <c r="E30" s="29">
        <v>0</v>
      </c>
      <c r="F30" s="5"/>
      <c r="G30" s="29"/>
      <c r="H30" s="29"/>
      <c r="I30" s="29"/>
      <c r="J30" s="5">
        <f>SUM(E30:I30)</f>
        <v>0</v>
      </c>
    </row>
    <row r="31" spans="1:10" x14ac:dyDescent="0.25">
      <c r="D31" s="10"/>
      <c r="E31" s="29">
        <v>0</v>
      </c>
      <c r="F31" s="5"/>
      <c r="G31" s="29"/>
      <c r="H31" s="29"/>
      <c r="I31" s="29"/>
      <c r="J31" s="5">
        <f>SUM(E31:I31)</f>
        <v>0</v>
      </c>
    </row>
    <row r="32" spans="1:10" x14ac:dyDescent="0.25">
      <c r="C32" s="4" t="s">
        <v>1</v>
      </c>
      <c r="D32" s="10"/>
      <c r="E32" s="29"/>
      <c r="F32" s="5"/>
      <c r="G32" s="29"/>
      <c r="H32" s="29"/>
      <c r="I32" s="29"/>
      <c r="J32" s="5"/>
    </row>
    <row r="33" spans="1:12" x14ac:dyDescent="0.25">
      <c r="D33" s="10"/>
      <c r="E33" s="29">
        <v>0</v>
      </c>
      <c r="F33" s="5"/>
      <c r="G33" s="29"/>
      <c r="H33" s="29"/>
      <c r="I33" s="29"/>
      <c r="J33" s="5">
        <f t="shared" ref="J33:J34" si="7">SUM(E33:I33)</f>
        <v>0</v>
      </c>
    </row>
    <row r="34" spans="1:12" x14ac:dyDescent="0.25">
      <c r="D34" s="10"/>
      <c r="E34" s="29">
        <v>0</v>
      </c>
      <c r="F34" s="5"/>
      <c r="G34" s="29"/>
      <c r="H34" s="29"/>
      <c r="I34" s="29"/>
      <c r="J34" s="5">
        <f t="shared" si="7"/>
        <v>0</v>
      </c>
    </row>
    <row r="35" spans="1:12" s="3" customFormat="1" x14ac:dyDescent="0.25">
      <c r="B35" s="3" t="s">
        <v>79</v>
      </c>
      <c r="D35" s="11"/>
      <c r="E35" s="9">
        <f t="shared" ref="E35:J35" si="8">SUM(E36:E41)</f>
        <v>0</v>
      </c>
      <c r="F35" s="9">
        <f t="shared" si="8"/>
        <v>0</v>
      </c>
      <c r="G35" s="9">
        <f t="shared" si="8"/>
        <v>0</v>
      </c>
      <c r="H35" s="9">
        <f t="shared" si="8"/>
        <v>0</v>
      </c>
      <c r="I35" s="9">
        <f t="shared" si="8"/>
        <v>0</v>
      </c>
      <c r="J35" s="9">
        <f t="shared" si="8"/>
        <v>0</v>
      </c>
    </row>
    <row r="36" spans="1:12" s="3" customFormat="1" x14ac:dyDescent="0.25">
      <c r="C36" s="4" t="s">
        <v>0</v>
      </c>
      <c r="D36" s="11"/>
      <c r="E36" s="41"/>
      <c r="F36" s="41"/>
      <c r="G36" s="41"/>
      <c r="H36" s="41"/>
      <c r="I36" s="41"/>
      <c r="J36" s="41"/>
    </row>
    <row r="37" spans="1:12" x14ac:dyDescent="0.25">
      <c r="D37" s="43"/>
      <c r="E37" s="29"/>
      <c r="F37" s="5"/>
      <c r="G37" s="29"/>
      <c r="H37" s="29"/>
      <c r="I37" s="29"/>
      <c r="J37" s="5">
        <f>SUM(E37:I37)</f>
        <v>0</v>
      </c>
    </row>
    <row r="38" spans="1:12" x14ac:dyDescent="0.25">
      <c r="D38" s="10"/>
      <c r="E38" s="5"/>
      <c r="F38" s="5"/>
      <c r="G38" s="29"/>
      <c r="H38" s="29"/>
      <c r="I38" s="29"/>
      <c r="J38" s="5">
        <f>SUM(E38:I38)</f>
        <v>0</v>
      </c>
    </row>
    <row r="39" spans="1:12" x14ac:dyDescent="0.25">
      <c r="C39" s="4" t="s">
        <v>1</v>
      </c>
      <c r="D39" s="10"/>
      <c r="E39" s="29"/>
      <c r="F39" s="29"/>
      <c r="G39" s="29"/>
      <c r="H39" s="29"/>
      <c r="I39" s="29"/>
      <c r="J39" s="29"/>
    </row>
    <row r="40" spans="1:12" x14ac:dyDescent="0.25">
      <c r="A40" s="3"/>
      <c r="D40" s="10"/>
      <c r="E40" s="29"/>
      <c r="F40" s="29"/>
      <c r="G40" s="29"/>
      <c r="H40" s="5"/>
      <c r="I40" s="29"/>
      <c r="J40" s="5">
        <f>SUM(E40:I40)</f>
        <v>0</v>
      </c>
    </row>
    <row r="41" spans="1:12" x14ac:dyDescent="0.25">
      <c r="A41" s="3"/>
      <c r="D41" s="10"/>
      <c r="E41" s="29"/>
      <c r="F41" s="29"/>
      <c r="G41" s="29"/>
      <c r="H41" s="5"/>
      <c r="I41" s="29"/>
      <c r="J41" s="5">
        <f>SUM(E41:I41)</f>
        <v>0</v>
      </c>
    </row>
    <row r="42" spans="1:12" x14ac:dyDescent="0.25">
      <c r="E42" s="29"/>
      <c r="F42" s="29"/>
      <c r="G42" s="29"/>
      <c r="H42" s="29"/>
      <c r="I42" s="29"/>
      <c r="J42" s="29"/>
    </row>
    <row r="43" spans="1:12" x14ac:dyDescent="0.25">
      <c r="A43" s="6" t="s">
        <v>7</v>
      </c>
      <c r="B43" s="6"/>
      <c r="C43" s="6"/>
      <c r="D43" s="7"/>
      <c r="E43" s="13">
        <f t="shared" ref="E43:J43" si="9">E7+E14+E21+E28+E35</f>
        <v>0</v>
      </c>
      <c r="F43" s="13">
        <f t="shared" si="9"/>
        <v>0</v>
      </c>
      <c r="G43" s="13">
        <f t="shared" si="9"/>
        <v>0</v>
      </c>
      <c r="H43" s="13">
        <f t="shared" si="9"/>
        <v>0</v>
      </c>
      <c r="I43" s="13">
        <f t="shared" si="9"/>
        <v>0</v>
      </c>
      <c r="J43" s="13">
        <f t="shared" si="9"/>
        <v>0</v>
      </c>
      <c r="L43" s="47"/>
    </row>
    <row r="44" spans="1:12" s="45" customFormat="1" ht="14.25" x14ac:dyDescent="0.2">
      <c r="A44" s="44" t="s">
        <v>47</v>
      </c>
      <c r="E44" s="46"/>
      <c r="F44" s="46"/>
      <c r="G44" s="46"/>
      <c r="H44" s="46"/>
      <c r="I44" s="46"/>
      <c r="J44" s="46"/>
      <c r="L44" s="48"/>
    </row>
  </sheetData>
  <phoneticPr fontId="6" type="noConversion"/>
  <printOptions horizontalCentered="1"/>
  <pageMargins left="0.5" right="0" top="1" bottom="1" header="0.5" footer="0.5"/>
  <pageSetup scale="80" orientation="portrait"/>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7">
    <tabColor rgb="FFFFFF00"/>
    <pageSetUpPr fitToPage="1"/>
  </sheetPr>
  <dimension ref="A1:H12"/>
  <sheetViews>
    <sheetView workbookViewId="0"/>
  </sheetViews>
  <sheetFormatPr defaultColWidth="9" defaultRowHeight="15" x14ac:dyDescent="0.25"/>
  <cols>
    <col min="1" max="1" width="3.375" style="4" customWidth="1"/>
    <col min="2" max="2" width="34.375" style="4" customWidth="1"/>
    <col min="3" max="3" width="10.875" style="4" customWidth="1"/>
    <col min="4" max="4" width="9" style="4"/>
    <col min="5" max="5" width="11.875" style="4" customWidth="1"/>
    <col min="6" max="6" width="8.125" style="4" customWidth="1"/>
    <col min="7" max="7" width="10.125" style="4" bestFit="1" customWidth="1"/>
    <col min="8" max="16384" width="9" style="4"/>
  </cols>
  <sheetData>
    <row r="1" spans="1:8" ht="17.25" x14ac:dyDescent="0.25">
      <c r="A1" s="3" t="s">
        <v>100</v>
      </c>
      <c r="B1" s="3"/>
    </row>
    <row r="2" spans="1:8" x14ac:dyDescent="0.25">
      <c r="A2" s="4" t="s">
        <v>8</v>
      </c>
    </row>
    <row r="4" spans="1:8" x14ac:dyDescent="0.25">
      <c r="A4" s="15"/>
      <c r="B4" s="15"/>
      <c r="C4" s="15"/>
      <c r="D4" s="15"/>
      <c r="E4" s="15"/>
      <c r="F4" s="15"/>
    </row>
    <row r="5" spans="1:8" x14ac:dyDescent="0.25">
      <c r="A5" s="16"/>
      <c r="B5" s="16"/>
      <c r="C5" s="131" t="s">
        <v>4</v>
      </c>
      <c r="D5" s="131"/>
      <c r="E5" s="131"/>
      <c r="F5" s="132" t="s">
        <v>3</v>
      </c>
      <c r="G5" s="132"/>
      <c r="H5" s="16"/>
    </row>
    <row r="6" spans="1:8" ht="30" x14ac:dyDescent="0.25">
      <c r="A6" s="17" t="s">
        <v>10</v>
      </c>
      <c r="B6" s="15"/>
      <c r="C6" s="18" t="s">
        <v>0</v>
      </c>
      <c r="D6" s="18" t="s">
        <v>2</v>
      </c>
      <c r="E6" s="19" t="s">
        <v>43</v>
      </c>
      <c r="F6" s="18" t="s">
        <v>6</v>
      </c>
      <c r="G6" s="18" t="s">
        <v>44</v>
      </c>
      <c r="H6" s="18" t="s">
        <v>7</v>
      </c>
    </row>
    <row r="7" spans="1:8" x14ac:dyDescent="0.25">
      <c r="A7" s="3"/>
      <c r="C7" s="20"/>
      <c r="D7" s="20"/>
      <c r="E7" s="20"/>
      <c r="F7" s="20"/>
    </row>
    <row r="8" spans="1:8" x14ac:dyDescent="0.25">
      <c r="A8" s="35"/>
      <c r="C8" s="36">
        <f t="shared" ref="C8:H8" si="0">SUM(C9:C10)</f>
        <v>0</v>
      </c>
      <c r="D8" s="36">
        <f t="shared" si="0"/>
        <v>0</v>
      </c>
      <c r="E8" s="36">
        <f t="shared" si="0"/>
        <v>0</v>
      </c>
      <c r="F8" s="36">
        <f t="shared" si="0"/>
        <v>0</v>
      </c>
      <c r="G8" s="36">
        <f t="shared" si="0"/>
        <v>0</v>
      </c>
      <c r="H8" s="36">
        <f t="shared" si="0"/>
        <v>0</v>
      </c>
    </row>
    <row r="9" spans="1:8" x14ac:dyDescent="0.25">
      <c r="B9" s="10"/>
      <c r="C9" s="5"/>
      <c r="D9" s="5"/>
      <c r="E9" s="5"/>
      <c r="F9" s="5"/>
      <c r="G9" s="5"/>
      <c r="H9" s="5">
        <f>SUM(C9:G9)</f>
        <v>0</v>
      </c>
    </row>
    <row r="10" spans="1:8" x14ac:dyDescent="0.25">
      <c r="C10" s="5"/>
      <c r="D10" s="5"/>
      <c r="E10" s="5"/>
      <c r="F10" s="5"/>
      <c r="G10" s="5"/>
      <c r="H10" s="5"/>
    </row>
    <row r="11" spans="1:8" x14ac:dyDescent="0.25">
      <c r="A11" s="6" t="s">
        <v>7</v>
      </c>
      <c r="B11" s="6"/>
      <c r="C11" s="37">
        <f t="shared" ref="C11:H11" si="1">+C8</f>
        <v>0</v>
      </c>
      <c r="D11" s="37">
        <f t="shared" si="1"/>
        <v>0</v>
      </c>
      <c r="E11" s="37">
        <f t="shared" si="1"/>
        <v>0</v>
      </c>
      <c r="F11" s="37">
        <f t="shared" si="1"/>
        <v>0</v>
      </c>
      <c r="G11" s="37">
        <f t="shared" si="1"/>
        <v>0</v>
      </c>
      <c r="H11" s="37">
        <f t="shared" si="1"/>
        <v>0</v>
      </c>
    </row>
    <row r="12" spans="1:8" s="45" customFormat="1" ht="14.25" x14ac:dyDescent="0.2">
      <c r="A12" s="44" t="s">
        <v>48</v>
      </c>
    </row>
  </sheetData>
  <mergeCells count="2">
    <mergeCell ref="C5:E5"/>
    <mergeCell ref="F5:G5"/>
  </mergeCells>
  <phoneticPr fontId="6" type="noConversion"/>
  <pageMargins left="0.75" right="0.75" top="1" bottom="1" header="0.5" footer="0.5"/>
  <pageSetup scale="84" orientation="portrait"/>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8">
    <tabColor rgb="FFFFFF00"/>
    <pageSetUpPr fitToPage="1"/>
  </sheetPr>
  <dimension ref="A1:N30"/>
  <sheetViews>
    <sheetView workbookViewId="0"/>
  </sheetViews>
  <sheetFormatPr defaultColWidth="9" defaultRowHeight="15" x14ac:dyDescent="0.25"/>
  <cols>
    <col min="1" max="1" width="23.375" style="49" customWidth="1"/>
    <col min="2" max="2" width="2.375" style="49" customWidth="1"/>
    <col min="3" max="3" width="10.625" style="49" customWidth="1"/>
    <col min="4" max="4" width="15.125" style="49" customWidth="1"/>
    <col min="5" max="5" width="11.125" style="49" customWidth="1"/>
    <col min="6" max="16384" width="9" style="49"/>
  </cols>
  <sheetData>
    <row r="1" spans="1:14" x14ac:dyDescent="0.25">
      <c r="A1" s="35" t="s">
        <v>101</v>
      </c>
    </row>
    <row r="2" spans="1:14" ht="17.25" x14ac:dyDescent="0.25">
      <c r="A2" s="35" t="s">
        <v>87</v>
      </c>
    </row>
    <row r="3" spans="1:14" x14ac:dyDescent="0.25">
      <c r="A3" s="49" t="s">
        <v>8</v>
      </c>
    </row>
    <row r="5" spans="1:14" x14ac:dyDescent="0.25">
      <c r="A5" s="52" t="s">
        <v>10</v>
      </c>
      <c r="B5" s="50"/>
      <c r="C5" s="53" t="s">
        <v>19</v>
      </c>
      <c r="D5" s="53" t="s">
        <v>9</v>
      </c>
    </row>
    <row r="6" spans="1:14" x14ac:dyDescent="0.25">
      <c r="A6" s="49" t="s">
        <v>29</v>
      </c>
      <c r="C6" s="59"/>
      <c r="D6" s="140" t="s">
        <v>63</v>
      </c>
      <c r="N6" s="60"/>
    </row>
    <row r="7" spans="1:14" x14ac:dyDescent="0.25">
      <c r="A7" s="49" t="s">
        <v>30</v>
      </c>
      <c r="C7" s="59"/>
      <c r="D7" s="141"/>
      <c r="N7" s="60"/>
    </row>
    <row r="8" spans="1:14" x14ac:dyDescent="0.25">
      <c r="A8" s="49" t="s">
        <v>31</v>
      </c>
      <c r="C8" s="59"/>
      <c r="D8" s="141"/>
      <c r="N8" s="60"/>
    </row>
    <row r="9" spans="1:14" x14ac:dyDescent="0.25">
      <c r="A9" s="49" t="s">
        <v>32</v>
      </c>
      <c r="C9" s="59"/>
      <c r="D9" s="141"/>
      <c r="N9" s="60"/>
    </row>
    <row r="10" spans="1:14" x14ac:dyDescent="0.25">
      <c r="A10" s="49" t="s">
        <v>33</v>
      </c>
      <c r="C10" s="59"/>
      <c r="D10" s="141"/>
      <c r="N10" s="60"/>
    </row>
    <row r="11" spans="1:14" x14ac:dyDescent="0.25">
      <c r="A11" s="49" t="s">
        <v>34</v>
      </c>
      <c r="C11" s="59"/>
      <c r="D11" s="141"/>
      <c r="N11" s="60"/>
    </row>
    <row r="12" spans="1:14" x14ac:dyDescent="0.25">
      <c r="C12" s="59"/>
      <c r="D12" s="59"/>
    </row>
    <row r="13" spans="1:14" x14ac:dyDescent="0.25">
      <c r="A13" s="52" t="s">
        <v>7</v>
      </c>
      <c r="B13" s="52"/>
      <c r="C13" s="63">
        <f>SUM(C6:C12)</f>
        <v>0</v>
      </c>
      <c r="D13" s="63"/>
    </row>
    <row r="14" spans="1:14" x14ac:dyDescent="0.25">
      <c r="A14" s="54" t="s">
        <v>51</v>
      </c>
    </row>
    <row r="15" spans="1:14" x14ac:dyDescent="0.25">
      <c r="A15" s="54" t="s">
        <v>52</v>
      </c>
    </row>
    <row r="18" spans="1:6" x14ac:dyDescent="0.25">
      <c r="A18" s="35" t="s">
        <v>102</v>
      </c>
    </row>
    <row r="19" spans="1:6" x14ac:dyDescent="0.25">
      <c r="A19" s="35" t="s">
        <v>85</v>
      </c>
    </row>
    <row r="20" spans="1:6" x14ac:dyDescent="0.25">
      <c r="A20" s="49" t="s">
        <v>8</v>
      </c>
    </row>
    <row r="21" spans="1:6" x14ac:dyDescent="0.25">
      <c r="A21" s="51"/>
      <c r="B21" s="51"/>
      <c r="C21" s="51"/>
      <c r="D21" s="51"/>
      <c r="E21" s="51"/>
      <c r="F21" s="51"/>
    </row>
    <row r="22" spans="1:6" ht="15.75" x14ac:dyDescent="0.25">
      <c r="A22" s="1" t="s">
        <v>10</v>
      </c>
      <c r="B22" s="55"/>
      <c r="C22" s="2" t="s">
        <v>5</v>
      </c>
      <c r="D22" s="2" t="s">
        <v>39</v>
      </c>
      <c r="E22" s="2" t="s">
        <v>67</v>
      </c>
      <c r="F22" s="2" t="s">
        <v>7</v>
      </c>
    </row>
    <row r="23" spans="1:6" s="56" customFormat="1" x14ac:dyDescent="0.25">
      <c r="A23" s="49" t="s">
        <v>29</v>
      </c>
      <c r="B23" s="49"/>
      <c r="C23" s="59"/>
      <c r="D23" s="59"/>
      <c r="E23" s="59"/>
      <c r="F23" s="59">
        <f t="shared" ref="F23:F28" si="0">+C23+D23+E23</f>
        <v>0</v>
      </c>
    </row>
    <row r="24" spans="1:6" x14ac:dyDescent="0.25">
      <c r="A24" s="49" t="s">
        <v>30</v>
      </c>
      <c r="C24" s="59"/>
      <c r="D24" s="59"/>
      <c r="E24" s="59"/>
      <c r="F24" s="59">
        <f t="shared" si="0"/>
        <v>0</v>
      </c>
    </row>
    <row r="25" spans="1:6" x14ac:dyDescent="0.25">
      <c r="A25" s="49" t="s">
        <v>31</v>
      </c>
      <c r="C25" s="59"/>
      <c r="D25" s="59"/>
      <c r="E25" s="59"/>
      <c r="F25" s="59">
        <f t="shared" si="0"/>
        <v>0</v>
      </c>
    </row>
    <row r="26" spans="1:6" x14ac:dyDescent="0.25">
      <c r="A26" s="49" t="s">
        <v>32</v>
      </c>
      <c r="C26" s="59"/>
      <c r="D26" s="59"/>
      <c r="E26" s="59"/>
      <c r="F26" s="59">
        <f t="shared" si="0"/>
        <v>0</v>
      </c>
    </row>
    <row r="27" spans="1:6" x14ac:dyDescent="0.25">
      <c r="A27" s="49" t="s">
        <v>33</v>
      </c>
      <c r="C27" s="59"/>
      <c r="D27" s="59"/>
      <c r="E27" s="59"/>
      <c r="F27" s="59">
        <f t="shared" si="0"/>
        <v>0</v>
      </c>
    </row>
    <row r="28" spans="1:6" x14ac:dyDescent="0.25">
      <c r="A28" s="49" t="s">
        <v>34</v>
      </c>
      <c r="C28" s="59"/>
      <c r="D28" s="59"/>
      <c r="E28" s="59"/>
      <c r="F28" s="59">
        <f t="shared" si="0"/>
        <v>0</v>
      </c>
    </row>
    <row r="29" spans="1:6" x14ac:dyDescent="0.25">
      <c r="A29" s="52" t="s">
        <v>7</v>
      </c>
      <c r="B29" s="52"/>
      <c r="C29" s="63">
        <f>SUM(C23:C28)</f>
        <v>0</v>
      </c>
      <c r="D29" s="63">
        <f>SUM(D23:D28)</f>
        <v>0</v>
      </c>
      <c r="E29" s="63">
        <f>SUM(E23:E28)</f>
        <v>0</v>
      </c>
      <c r="F29" s="63">
        <f>SUM(F23:F28)</f>
        <v>0</v>
      </c>
    </row>
    <row r="30" spans="1:6" ht="17.25" x14ac:dyDescent="0.25">
      <c r="A30" s="81" t="s">
        <v>69</v>
      </c>
    </row>
  </sheetData>
  <mergeCells count="1">
    <mergeCell ref="D6:D11"/>
  </mergeCells>
  <phoneticPr fontId="6" type="noConversion"/>
  <pageMargins left="0.75" right="0.75" top="1" bottom="1" header="0.5" footer="0.5"/>
  <pageSetup orientation="portrait"/>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0">
    <tabColor rgb="FFFFFF00"/>
  </sheetPr>
  <dimension ref="A1:J54"/>
  <sheetViews>
    <sheetView workbookViewId="0">
      <pane ySplit="5" topLeftCell="A6" activePane="bottomLeft" state="frozen"/>
      <selection pane="bottomLeft" activeCell="A6" sqref="A6"/>
    </sheetView>
  </sheetViews>
  <sheetFormatPr defaultColWidth="9" defaultRowHeight="15" x14ac:dyDescent="0.25"/>
  <cols>
    <col min="1" max="1" width="3.375" style="4" customWidth="1"/>
    <col min="2" max="2" width="2.125" style="4" customWidth="1"/>
    <col min="3" max="3" width="3" style="4" customWidth="1"/>
    <col min="4" max="4" width="42.875" style="4" customWidth="1"/>
    <col min="5" max="5" width="7.375" style="5" bestFit="1" customWidth="1"/>
    <col min="6" max="6" width="7" style="5" bestFit="1" customWidth="1"/>
    <col min="7" max="7" width="11" style="4" customWidth="1"/>
    <col min="8" max="8" width="10.875" style="4" customWidth="1"/>
    <col min="9" max="9" width="12.125" style="4" customWidth="1"/>
    <col min="10" max="10" width="8.375" style="5" bestFit="1" customWidth="1"/>
    <col min="11" max="16384" width="9" style="4"/>
  </cols>
  <sheetData>
    <row r="1" spans="1:10" ht="17.25" x14ac:dyDescent="0.25">
      <c r="A1" s="3" t="s">
        <v>103</v>
      </c>
      <c r="B1" s="3"/>
      <c r="C1" s="3"/>
    </row>
    <row r="2" spans="1:10" x14ac:dyDescent="0.25">
      <c r="A2" s="4" t="s">
        <v>8</v>
      </c>
    </row>
    <row r="4" spans="1:10" x14ac:dyDescent="0.25">
      <c r="A4" s="16"/>
      <c r="B4" s="16"/>
      <c r="C4" s="16"/>
      <c r="D4" s="16"/>
      <c r="E4" s="73"/>
      <c r="F4" s="73"/>
      <c r="G4" s="75" t="s">
        <v>64</v>
      </c>
      <c r="H4" s="71" t="s">
        <v>3</v>
      </c>
      <c r="I4" s="74"/>
      <c r="J4" s="73"/>
    </row>
    <row r="5" spans="1:10" x14ac:dyDescent="0.25">
      <c r="A5" s="17" t="s">
        <v>10</v>
      </c>
      <c r="B5" s="17"/>
      <c r="C5" s="17"/>
      <c r="D5" s="15"/>
      <c r="E5" s="72" t="s">
        <v>4</v>
      </c>
      <c r="F5" s="72" t="s">
        <v>5</v>
      </c>
      <c r="G5" s="18" t="s">
        <v>65</v>
      </c>
      <c r="H5" s="72" t="s">
        <v>66</v>
      </c>
      <c r="I5" s="72" t="s">
        <v>44</v>
      </c>
      <c r="J5" s="72" t="s">
        <v>7</v>
      </c>
    </row>
    <row r="6" spans="1:10" x14ac:dyDescent="0.25">
      <c r="A6" s="3"/>
      <c r="B6" s="3"/>
      <c r="C6" s="3"/>
      <c r="E6" s="8"/>
      <c r="F6" s="8"/>
      <c r="G6" s="20"/>
      <c r="H6" s="8"/>
      <c r="I6" s="8"/>
      <c r="J6" s="8"/>
    </row>
    <row r="7" spans="1:10" s="3" customFormat="1" x14ac:dyDescent="0.25">
      <c r="B7" s="3" t="s">
        <v>75</v>
      </c>
      <c r="E7" s="9">
        <f>SUM(E8:E13)</f>
        <v>0</v>
      </c>
      <c r="F7" s="9">
        <f>SUM(F8:F13)</f>
        <v>0</v>
      </c>
      <c r="G7" s="9">
        <f>SUM(G9:G13)</f>
        <v>0</v>
      </c>
      <c r="H7" s="9">
        <f>SUM(H9:H13)</f>
        <v>0</v>
      </c>
      <c r="I7" s="9">
        <f>SUM(I9:I13)</f>
        <v>0</v>
      </c>
      <c r="J7" s="9">
        <f>SUM(J8:J13)</f>
        <v>0</v>
      </c>
    </row>
    <row r="8" spans="1:10" s="3" customFormat="1" x14ac:dyDescent="0.25">
      <c r="C8" s="4" t="s">
        <v>0</v>
      </c>
      <c r="D8" s="11"/>
      <c r="E8" s="9"/>
      <c r="F8" s="9"/>
      <c r="J8" s="9"/>
    </row>
    <row r="9" spans="1:10" x14ac:dyDescent="0.25">
      <c r="G9" s="29"/>
      <c r="H9" s="29"/>
      <c r="I9" s="29"/>
      <c r="J9" s="5">
        <f>SUM(E9:I9)</f>
        <v>0</v>
      </c>
    </row>
    <row r="10" spans="1:10" x14ac:dyDescent="0.25">
      <c r="D10" s="10"/>
      <c r="G10" s="29"/>
      <c r="H10" s="29"/>
      <c r="I10" s="29"/>
      <c r="J10" s="5">
        <f>SUM(E10:I10)</f>
        <v>0</v>
      </c>
    </row>
    <row r="11" spans="1:10" x14ac:dyDescent="0.25">
      <c r="C11" s="4" t="s">
        <v>1</v>
      </c>
      <c r="D11" s="10"/>
      <c r="G11" s="29"/>
      <c r="H11" s="29"/>
      <c r="I11" s="29"/>
    </row>
    <row r="12" spans="1:10" x14ac:dyDescent="0.25">
      <c r="G12" s="29"/>
      <c r="H12" s="29"/>
      <c r="I12" s="29"/>
      <c r="J12" s="5">
        <f>SUM(E12:I12)</f>
        <v>0</v>
      </c>
    </row>
    <row r="13" spans="1:10" x14ac:dyDescent="0.25">
      <c r="D13" s="10"/>
      <c r="G13" s="29"/>
      <c r="H13" s="29"/>
      <c r="I13" s="29"/>
      <c r="J13" s="5">
        <f>SUM(E13:I13)</f>
        <v>0</v>
      </c>
    </row>
    <row r="14" spans="1:10" s="3" customFormat="1" x14ac:dyDescent="0.25">
      <c r="B14" s="3" t="s">
        <v>76</v>
      </c>
      <c r="D14" s="11"/>
      <c r="E14" s="9">
        <f t="shared" ref="E14:J14" si="0">SUM(E15:E20)</f>
        <v>0</v>
      </c>
      <c r="F14" s="9">
        <f t="shared" si="0"/>
        <v>0</v>
      </c>
      <c r="G14" s="9">
        <f t="shared" si="0"/>
        <v>0</v>
      </c>
      <c r="H14" s="9">
        <f t="shared" si="0"/>
        <v>0</v>
      </c>
      <c r="I14" s="9">
        <f t="shared" si="0"/>
        <v>0</v>
      </c>
      <c r="J14" s="9">
        <f t="shared" si="0"/>
        <v>0</v>
      </c>
    </row>
    <row r="15" spans="1:10" s="3" customFormat="1" x14ac:dyDescent="0.25">
      <c r="C15" s="4" t="s">
        <v>0</v>
      </c>
      <c r="D15" s="11"/>
      <c r="E15" s="9"/>
      <c r="F15" s="9"/>
      <c r="G15" s="29"/>
      <c r="H15" s="29"/>
      <c r="I15" s="29"/>
      <c r="J15" s="9"/>
    </row>
    <row r="16" spans="1:10" x14ac:dyDescent="0.25">
      <c r="D16" s="10"/>
      <c r="G16" s="29"/>
      <c r="H16" s="29"/>
      <c r="I16" s="29"/>
      <c r="J16" s="5">
        <f>SUM(E16:I16)</f>
        <v>0</v>
      </c>
    </row>
    <row r="17" spans="1:10" x14ac:dyDescent="0.25">
      <c r="D17" s="10"/>
      <c r="G17" s="29"/>
      <c r="H17" s="29"/>
      <c r="I17" s="29"/>
      <c r="J17" s="5">
        <f>SUM(E17:I17)</f>
        <v>0</v>
      </c>
    </row>
    <row r="18" spans="1:10" x14ac:dyDescent="0.25">
      <c r="C18" s="4" t="s">
        <v>1</v>
      </c>
      <c r="D18" s="10"/>
      <c r="G18" s="29"/>
      <c r="H18" s="29"/>
      <c r="I18" s="29"/>
    </row>
    <row r="19" spans="1:10" x14ac:dyDescent="0.25">
      <c r="D19" s="10"/>
      <c r="G19" s="29"/>
      <c r="H19" s="5"/>
      <c r="I19" s="29"/>
      <c r="J19" s="5">
        <f>SUM(E19:I19)</f>
        <v>0</v>
      </c>
    </row>
    <row r="20" spans="1:10" x14ac:dyDescent="0.25">
      <c r="D20" s="10"/>
      <c r="G20" s="5"/>
      <c r="H20" s="29"/>
      <c r="I20" s="29"/>
      <c r="J20" s="5">
        <f>SUM(E20:I20)</f>
        <v>0</v>
      </c>
    </row>
    <row r="21" spans="1:10" s="3" customFormat="1" x14ac:dyDescent="0.25">
      <c r="B21" s="3" t="s">
        <v>77</v>
      </c>
      <c r="D21" s="11"/>
      <c r="E21" s="9">
        <f t="shared" ref="E21:J21" si="1">SUM(E26:E26)</f>
        <v>0</v>
      </c>
      <c r="F21" s="9">
        <f t="shared" si="1"/>
        <v>0</v>
      </c>
      <c r="G21" s="9">
        <f t="shared" si="1"/>
        <v>0</v>
      </c>
      <c r="H21" s="9">
        <f t="shared" si="1"/>
        <v>0</v>
      </c>
      <c r="I21" s="9">
        <f t="shared" si="1"/>
        <v>0</v>
      </c>
      <c r="J21" s="9">
        <f t="shared" si="1"/>
        <v>0</v>
      </c>
    </row>
    <row r="22" spans="1:10" s="3" customFormat="1" x14ac:dyDescent="0.25">
      <c r="C22" s="4" t="s">
        <v>0</v>
      </c>
      <c r="D22" s="11"/>
      <c r="E22" s="9"/>
      <c r="F22" s="9"/>
      <c r="G22" s="9"/>
      <c r="H22" s="9"/>
      <c r="I22" s="9"/>
      <c r="J22" s="9"/>
    </row>
    <row r="23" spans="1:10" x14ac:dyDescent="0.25">
      <c r="D23" s="10"/>
      <c r="G23" s="29"/>
      <c r="H23" s="29"/>
      <c r="I23" s="29"/>
      <c r="J23" s="5">
        <f>SUM(E23:I23)</f>
        <v>0</v>
      </c>
    </row>
    <row r="24" spans="1:10" x14ac:dyDescent="0.25">
      <c r="D24" s="10"/>
      <c r="G24" s="29"/>
      <c r="H24" s="29"/>
      <c r="I24" s="29"/>
      <c r="J24" s="5">
        <f>SUM(E24:I24)</f>
        <v>0</v>
      </c>
    </row>
    <row r="25" spans="1:10" x14ac:dyDescent="0.25">
      <c r="C25" s="4" t="s">
        <v>1</v>
      </c>
      <c r="D25" s="10"/>
      <c r="G25" s="46"/>
      <c r="H25" s="46"/>
      <c r="I25" s="5"/>
    </row>
    <row r="26" spans="1:10" x14ac:dyDescent="0.25">
      <c r="D26" s="10"/>
      <c r="G26" s="29"/>
      <c r="H26" s="29"/>
      <c r="I26" s="29"/>
      <c r="J26" s="5">
        <f t="shared" ref="J26" si="2">SUM(E26:I26)</f>
        <v>0</v>
      </c>
    </row>
    <row r="27" spans="1:10" x14ac:dyDescent="0.25">
      <c r="A27" s="3"/>
      <c r="B27" s="3"/>
      <c r="C27" s="3"/>
      <c r="D27" s="10"/>
      <c r="E27" s="8"/>
      <c r="F27" s="8"/>
      <c r="G27" s="29"/>
      <c r="H27" s="29"/>
      <c r="I27" s="29"/>
      <c r="J27" s="8"/>
    </row>
    <row r="28" spans="1:10" s="3" customFormat="1" x14ac:dyDescent="0.25">
      <c r="B28" s="3" t="s">
        <v>78</v>
      </c>
      <c r="D28" s="11"/>
      <c r="E28" s="9">
        <f t="shared" ref="E28:J28" si="3">SUM(E33:E33)</f>
        <v>0</v>
      </c>
      <c r="F28" s="9">
        <f t="shared" si="3"/>
        <v>0</v>
      </c>
      <c r="G28" s="9">
        <f t="shared" si="3"/>
        <v>0</v>
      </c>
      <c r="H28" s="9">
        <f t="shared" si="3"/>
        <v>0</v>
      </c>
      <c r="I28" s="9">
        <f t="shared" si="3"/>
        <v>0</v>
      </c>
      <c r="J28" s="9">
        <f t="shared" si="3"/>
        <v>0</v>
      </c>
    </row>
    <row r="29" spans="1:10" s="3" customFormat="1" x14ac:dyDescent="0.25">
      <c r="C29" s="4" t="s">
        <v>0</v>
      </c>
      <c r="D29" s="11"/>
      <c r="E29" s="9"/>
      <c r="F29" s="9"/>
      <c r="G29" s="9"/>
      <c r="H29" s="9"/>
      <c r="I29" s="9"/>
      <c r="J29" s="9"/>
    </row>
    <row r="30" spans="1:10" x14ac:dyDescent="0.25">
      <c r="D30" s="10"/>
      <c r="G30" s="29"/>
      <c r="H30" s="29"/>
      <c r="I30" s="29"/>
      <c r="J30" s="5">
        <f>SUM(E30:I30)</f>
        <v>0</v>
      </c>
    </row>
    <row r="31" spans="1:10" x14ac:dyDescent="0.25">
      <c r="D31" s="10"/>
      <c r="G31" s="29"/>
      <c r="H31" s="29"/>
      <c r="I31" s="29"/>
      <c r="J31" s="5">
        <f>SUM(E31:I31)</f>
        <v>0</v>
      </c>
    </row>
    <row r="32" spans="1:10" x14ac:dyDescent="0.25">
      <c r="C32" s="4" t="s">
        <v>1</v>
      </c>
      <c r="D32" s="10"/>
      <c r="G32" s="46"/>
      <c r="H32" s="46"/>
      <c r="I32" s="5"/>
    </row>
    <row r="33" spans="1:10" x14ac:dyDescent="0.25">
      <c r="D33" s="10"/>
      <c r="G33" s="29"/>
      <c r="H33" s="29"/>
      <c r="I33" s="29"/>
      <c r="J33" s="5">
        <f>SUM(E33:I33)</f>
        <v>0</v>
      </c>
    </row>
    <row r="34" spans="1:10" x14ac:dyDescent="0.25">
      <c r="A34" s="3"/>
      <c r="B34" s="3"/>
      <c r="C34" s="3"/>
      <c r="D34" s="10"/>
      <c r="E34" s="8"/>
      <c r="F34" s="8"/>
      <c r="G34" s="29"/>
      <c r="H34" s="29"/>
      <c r="I34" s="29"/>
      <c r="J34" s="8"/>
    </row>
    <row r="35" spans="1:10" s="3" customFormat="1" x14ac:dyDescent="0.25">
      <c r="B35" s="3" t="s">
        <v>79</v>
      </c>
      <c r="D35" s="11"/>
      <c r="E35" s="9">
        <f t="shared" ref="E35:J35" si="4">SUM(E40:E40)</f>
        <v>0</v>
      </c>
      <c r="F35" s="9">
        <f t="shared" si="4"/>
        <v>0</v>
      </c>
      <c r="G35" s="9">
        <f t="shared" si="4"/>
        <v>0</v>
      </c>
      <c r="H35" s="9">
        <f t="shared" si="4"/>
        <v>0</v>
      </c>
      <c r="I35" s="9">
        <f t="shared" si="4"/>
        <v>0</v>
      </c>
      <c r="J35" s="9">
        <f t="shared" si="4"/>
        <v>0</v>
      </c>
    </row>
    <row r="36" spans="1:10" s="3" customFormat="1" x14ac:dyDescent="0.25">
      <c r="C36" s="4" t="s">
        <v>0</v>
      </c>
      <c r="D36" s="11"/>
      <c r="E36" s="9"/>
      <c r="F36" s="9"/>
      <c r="G36" s="9"/>
      <c r="H36" s="9"/>
      <c r="I36" s="9"/>
      <c r="J36" s="9"/>
    </row>
    <row r="37" spans="1:10" x14ac:dyDescent="0.25">
      <c r="D37" s="10"/>
      <c r="G37" s="29"/>
      <c r="H37" s="29"/>
      <c r="I37" s="29"/>
      <c r="J37" s="5">
        <f>SUM(E37:I37)</f>
        <v>0</v>
      </c>
    </row>
    <row r="38" spans="1:10" x14ac:dyDescent="0.25">
      <c r="D38" s="10"/>
      <c r="G38" s="29"/>
      <c r="H38" s="29"/>
      <c r="I38" s="29"/>
      <c r="J38" s="5">
        <f>SUM(E38:I38)</f>
        <v>0</v>
      </c>
    </row>
    <row r="39" spans="1:10" x14ac:dyDescent="0.25">
      <c r="C39" s="4" t="s">
        <v>1</v>
      </c>
      <c r="D39" s="10"/>
      <c r="G39" s="46"/>
      <c r="H39" s="46"/>
      <c r="I39" s="5"/>
    </row>
    <row r="40" spans="1:10" x14ac:dyDescent="0.25">
      <c r="D40" s="10"/>
      <c r="G40" s="29"/>
      <c r="H40" s="29"/>
      <c r="I40" s="29"/>
      <c r="J40" s="5">
        <f>SUM(E40:I40)</f>
        <v>0</v>
      </c>
    </row>
    <row r="41" spans="1:10" x14ac:dyDescent="0.25">
      <c r="D41" s="10"/>
      <c r="G41" s="29"/>
      <c r="H41" s="29"/>
      <c r="I41" s="29"/>
    </row>
    <row r="42" spans="1:10" s="3" customFormat="1" x14ac:dyDescent="0.25">
      <c r="B42" s="3" t="s">
        <v>80</v>
      </c>
      <c r="D42" s="11"/>
      <c r="E42" s="9">
        <f t="shared" ref="E42:J42" si="5">SUM(E43:E47)</f>
        <v>0</v>
      </c>
      <c r="F42" s="9">
        <f t="shared" si="5"/>
        <v>0</v>
      </c>
      <c r="G42" s="9">
        <f t="shared" si="5"/>
        <v>0</v>
      </c>
      <c r="H42" s="9">
        <f t="shared" si="5"/>
        <v>0</v>
      </c>
      <c r="I42" s="9">
        <f t="shared" si="5"/>
        <v>0</v>
      </c>
      <c r="J42" s="9">
        <f t="shared" si="5"/>
        <v>0</v>
      </c>
    </row>
    <row r="43" spans="1:10" s="3" customFormat="1" x14ac:dyDescent="0.25">
      <c r="C43" s="4" t="s">
        <v>0</v>
      </c>
      <c r="D43" s="11"/>
      <c r="E43" s="9"/>
      <c r="F43" s="9"/>
      <c r="G43" s="9"/>
      <c r="H43" s="9"/>
      <c r="I43" s="9"/>
      <c r="J43" s="9"/>
    </row>
    <row r="44" spans="1:10" x14ac:dyDescent="0.25">
      <c r="D44" s="10"/>
      <c r="G44" s="29"/>
      <c r="H44" s="29"/>
      <c r="I44" s="29"/>
      <c r="J44" s="5">
        <f>SUM(E44:I44)</f>
        <v>0</v>
      </c>
    </row>
    <row r="45" spans="1:10" x14ac:dyDescent="0.25">
      <c r="D45" s="10"/>
      <c r="G45" s="29"/>
      <c r="H45" s="29"/>
      <c r="I45" s="29"/>
      <c r="J45" s="5">
        <f>SUM(E45:I45)</f>
        <v>0</v>
      </c>
    </row>
    <row r="46" spans="1:10" x14ac:dyDescent="0.25">
      <c r="C46" s="4" t="s">
        <v>1</v>
      </c>
      <c r="D46" s="10"/>
      <c r="G46" s="46"/>
      <c r="H46" s="46"/>
      <c r="I46" s="5"/>
    </row>
    <row r="47" spans="1:10" x14ac:dyDescent="0.25">
      <c r="A47" s="3"/>
      <c r="G47" s="5"/>
      <c r="H47" s="5"/>
      <c r="I47" s="5"/>
      <c r="J47" s="68">
        <f>SUM(E47:I47)</f>
        <v>0</v>
      </c>
    </row>
    <row r="49" spans="1:10" x14ac:dyDescent="0.25">
      <c r="A49" s="6" t="s">
        <v>7</v>
      </c>
      <c r="B49" s="6"/>
      <c r="C49" s="6"/>
      <c r="D49" s="7"/>
      <c r="E49" s="69">
        <f t="shared" ref="E49:J49" si="6">E7+E14+E21+E35+E42+E28</f>
        <v>0</v>
      </c>
      <c r="F49" s="69">
        <f t="shared" si="6"/>
        <v>0</v>
      </c>
      <c r="G49" s="69">
        <f t="shared" si="6"/>
        <v>0</v>
      </c>
      <c r="H49" s="69">
        <f t="shared" si="6"/>
        <v>0</v>
      </c>
      <c r="I49" s="69">
        <f t="shared" si="6"/>
        <v>0</v>
      </c>
      <c r="J49" s="69">
        <f t="shared" si="6"/>
        <v>0</v>
      </c>
    </row>
    <row r="50" spans="1:10" s="45" customFormat="1" x14ac:dyDescent="0.25">
      <c r="A50" s="44" t="s">
        <v>47</v>
      </c>
      <c r="E50" s="46"/>
      <c r="F50" s="46"/>
      <c r="G50" s="4"/>
      <c r="H50" s="4"/>
      <c r="I50" s="4"/>
      <c r="J50" s="46"/>
    </row>
    <row r="51" spans="1:10" x14ac:dyDescent="0.25">
      <c r="H51" s="38"/>
    </row>
    <row r="54" spans="1:10" x14ac:dyDescent="0.25">
      <c r="H54" s="38"/>
    </row>
  </sheetData>
  <phoneticPr fontId="6" type="noConversion"/>
  <printOptions horizontalCentered="1"/>
  <pageMargins left="0" right="0" top="0.75" bottom="0.75" header="0.5" footer="0.5"/>
  <pageSetup scale="80" orientation="portrait"/>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1">
    <tabColor rgb="FFFFFF00"/>
    <pageSetUpPr fitToPage="1"/>
  </sheetPr>
  <dimension ref="A1:H17"/>
  <sheetViews>
    <sheetView workbookViewId="0"/>
  </sheetViews>
  <sheetFormatPr defaultColWidth="9" defaultRowHeight="15" x14ac:dyDescent="0.25"/>
  <cols>
    <col min="1" max="1" width="3.375" style="4" customWidth="1"/>
    <col min="2" max="2" width="34.375" style="4" customWidth="1"/>
    <col min="3" max="3" width="10.875" style="4" customWidth="1"/>
    <col min="4" max="4" width="9" style="4"/>
    <col min="5" max="5" width="11.875" style="4" customWidth="1"/>
    <col min="6" max="6" width="8.125" style="4" customWidth="1"/>
    <col min="7" max="7" width="10.125" style="4" bestFit="1" customWidth="1"/>
    <col min="8" max="16384" width="9" style="4"/>
  </cols>
  <sheetData>
    <row r="1" spans="1:8" ht="17.25" x14ac:dyDescent="0.25">
      <c r="A1" s="3" t="s">
        <v>104</v>
      </c>
      <c r="B1" s="3"/>
    </row>
    <row r="2" spans="1:8" x14ac:dyDescent="0.25">
      <c r="A2" s="4" t="s">
        <v>8</v>
      </c>
    </row>
    <row r="4" spans="1:8" x14ac:dyDescent="0.25">
      <c r="A4" s="15"/>
      <c r="B4" s="15"/>
      <c r="C4" s="15"/>
      <c r="D4" s="15"/>
      <c r="E4" s="15"/>
      <c r="F4" s="15"/>
    </row>
    <row r="5" spans="1:8" x14ac:dyDescent="0.25">
      <c r="A5" s="16"/>
      <c r="B5" s="16"/>
      <c r="C5" s="131" t="s">
        <v>4</v>
      </c>
      <c r="D5" s="131"/>
      <c r="E5" s="131"/>
      <c r="F5" s="132" t="s">
        <v>3</v>
      </c>
      <c r="G5" s="132"/>
      <c r="H5" s="16"/>
    </row>
    <row r="6" spans="1:8" ht="30" x14ac:dyDescent="0.25">
      <c r="A6" s="17" t="s">
        <v>10</v>
      </c>
      <c r="B6" s="15"/>
      <c r="C6" s="18" t="s">
        <v>0</v>
      </c>
      <c r="D6" s="18" t="s">
        <v>2</v>
      </c>
      <c r="E6" s="19" t="s">
        <v>43</v>
      </c>
      <c r="F6" s="18" t="s">
        <v>49</v>
      </c>
      <c r="G6" s="18" t="s">
        <v>44</v>
      </c>
      <c r="H6" s="18" t="s">
        <v>7</v>
      </c>
    </row>
    <row r="7" spans="1:8" x14ac:dyDescent="0.25">
      <c r="A7" s="3"/>
      <c r="C7" s="20"/>
      <c r="D7" s="20"/>
      <c r="E7" s="20"/>
      <c r="F7" s="20"/>
    </row>
    <row r="8" spans="1:8" x14ac:dyDescent="0.25">
      <c r="A8" s="35" t="s">
        <v>75</v>
      </c>
      <c r="C8" s="36">
        <f t="shared" ref="C8:H8" si="0">SUM(C9)</f>
        <v>0</v>
      </c>
      <c r="D8" s="36">
        <f t="shared" si="0"/>
        <v>0</v>
      </c>
      <c r="E8" s="36">
        <f t="shared" si="0"/>
        <v>0</v>
      </c>
      <c r="F8" s="36">
        <f t="shared" si="0"/>
        <v>0</v>
      </c>
      <c r="G8" s="36">
        <f t="shared" si="0"/>
        <v>0</v>
      </c>
      <c r="H8" s="36">
        <f t="shared" si="0"/>
        <v>0</v>
      </c>
    </row>
    <row r="9" spans="1:8" x14ac:dyDescent="0.25">
      <c r="C9" s="5"/>
      <c r="D9" s="5"/>
      <c r="E9" s="5"/>
      <c r="F9" s="5"/>
      <c r="G9" s="5"/>
      <c r="H9" s="5">
        <f>SUM(C9:G9)</f>
        <v>0</v>
      </c>
    </row>
    <row r="10" spans="1:8" x14ac:dyDescent="0.25">
      <c r="C10" s="5"/>
      <c r="D10" s="5"/>
      <c r="E10" s="5"/>
      <c r="F10" s="5"/>
      <c r="G10" s="5"/>
      <c r="H10" s="5"/>
    </row>
    <row r="11" spans="1:8" x14ac:dyDescent="0.25">
      <c r="A11" s="35" t="s">
        <v>76</v>
      </c>
      <c r="C11" s="36">
        <f t="shared" ref="C11:H11" si="1">SUM(C12:C13)</f>
        <v>0</v>
      </c>
      <c r="D11" s="36">
        <f t="shared" si="1"/>
        <v>0</v>
      </c>
      <c r="E11" s="36">
        <f t="shared" si="1"/>
        <v>0</v>
      </c>
      <c r="F11" s="36">
        <f t="shared" si="1"/>
        <v>0</v>
      </c>
      <c r="G11" s="36">
        <f t="shared" si="1"/>
        <v>0</v>
      </c>
      <c r="H11" s="36">
        <f t="shared" si="1"/>
        <v>0</v>
      </c>
    </row>
    <row r="12" spans="1:8" x14ac:dyDescent="0.25">
      <c r="C12" s="5"/>
      <c r="D12" s="5"/>
      <c r="E12" s="5"/>
      <c r="F12" s="5"/>
      <c r="G12" s="5"/>
      <c r="H12" s="5">
        <f>SUM(C12:G12)</f>
        <v>0</v>
      </c>
    </row>
    <row r="13" spans="1:8" x14ac:dyDescent="0.25">
      <c r="C13" s="5"/>
      <c r="D13" s="5"/>
      <c r="E13" s="5"/>
      <c r="F13" s="5"/>
      <c r="G13" s="5"/>
      <c r="H13" s="5">
        <f>SUM(C13:G13)</f>
        <v>0</v>
      </c>
    </row>
    <row r="14" spans="1:8" x14ac:dyDescent="0.25">
      <c r="C14" s="5"/>
      <c r="D14" s="5"/>
      <c r="E14" s="5"/>
      <c r="F14" s="5"/>
      <c r="G14" s="5"/>
      <c r="H14" s="5"/>
    </row>
    <row r="15" spans="1:8" x14ac:dyDescent="0.25">
      <c r="A15" s="6" t="s">
        <v>7</v>
      </c>
      <c r="B15" s="6"/>
      <c r="C15" s="37">
        <f t="shared" ref="C15:H15" si="2">+C11+C8</f>
        <v>0</v>
      </c>
      <c r="D15" s="37">
        <f t="shared" si="2"/>
        <v>0</v>
      </c>
      <c r="E15" s="37">
        <f t="shared" si="2"/>
        <v>0</v>
      </c>
      <c r="F15" s="37">
        <f t="shared" si="2"/>
        <v>0</v>
      </c>
      <c r="G15" s="37">
        <f t="shared" si="2"/>
        <v>0</v>
      </c>
      <c r="H15" s="37">
        <f t="shared" si="2"/>
        <v>0</v>
      </c>
    </row>
    <row r="16" spans="1:8" s="45" customFormat="1" ht="14.25" x14ac:dyDescent="0.2">
      <c r="A16" s="44" t="s">
        <v>48</v>
      </c>
    </row>
    <row r="17" spans="1:1" s="45" customFormat="1" ht="14.25" x14ac:dyDescent="0.2">
      <c r="A17" s="45" t="s">
        <v>50</v>
      </c>
    </row>
  </sheetData>
  <mergeCells count="2">
    <mergeCell ref="C5:E5"/>
    <mergeCell ref="F5:G5"/>
  </mergeCells>
  <phoneticPr fontId="6" type="noConversion"/>
  <pageMargins left="0.75" right="0.75" top="1" bottom="1" header="0.5" footer="0.5"/>
  <pageSetup scale="84" orientation="portrait"/>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2">
    <tabColor rgb="FFFFFF00"/>
    <pageSetUpPr fitToPage="1"/>
  </sheetPr>
  <dimension ref="A1:P35"/>
  <sheetViews>
    <sheetView workbookViewId="0"/>
  </sheetViews>
  <sheetFormatPr defaultColWidth="9" defaultRowHeight="15" x14ac:dyDescent="0.25"/>
  <cols>
    <col min="1" max="1" width="25" style="49" customWidth="1"/>
    <col min="2" max="2" width="2.375" style="49" customWidth="1"/>
    <col min="3" max="3" width="10.625" style="49" customWidth="1"/>
    <col min="4" max="4" width="15.125" style="49" customWidth="1"/>
    <col min="5" max="5" width="12.875" style="49" customWidth="1"/>
    <col min="6" max="16384" width="9" style="49"/>
  </cols>
  <sheetData>
    <row r="1" spans="1:16" x14ac:dyDescent="0.25">
      <c r="A1" s="35" t="s">
        <v>105</v>
      </c>
    </row>
    <row r="2" spans="1:16" ht="17.25" x14ac:dyDescent="0.25">
      <c r="A2" s="35" t="s">
        <v>84</v>
      </c>
    </row>
    <row r="3" spans="1:16" x14ac:dyDescent="0.25">
      <c r="A3" s="49" t="s">
        <v>8</v>
      </c>
    </row>
    <row r="5" spans="1:16" x14ac:dyDescent="0.25">
      <c r="A5" s="52" t="s">
        <v>10</v>
      </c>
      <c r="B5" s="50"/>
      <c r="C5" s="53" t="s">
        <v>19</v>
      </c>
      <c r="D5" s="53" t="s">
        <v>9</v>
      </c>
    </row>
    <row r="6" spans="1:16" x14ac:dyDescent="0.25">
      <c r="A6" s="49" t="s">
        <v>35</v>
      </c>
      <c r="C6" s="57"/>
      <c r="D6" s="142" t="s">
        <v>63</v>
      </c>
      <c r="P6" s="64"/>
    </row>
    <row r="7" spans="1:16" x14ac:dyDescent="0.25">
      <c r="A7" s="49" t="s">
        <v>58</v>
      </c>
      <c r="C7" s="57"/>
      <c r="D7" s="143"/>
      <c r="P7" s="64"/>
    </row>
    <row r="8" spans="1:16" x14ac:dyDescent="0.25">
      <c r="A8" s="49" t="s">
        <v>59</v>
      </c>
      <c r="C8" s="57"/>
      <c r="D8" s="143"/>
      <c r="P8" s="64"/>
    </row>
    <row r="9" spans="1:16" x14ac:dyDescent="0.25">
      <c r="A9" s="49" t="s">
        <v>60</v>
      </c>
      <c r="C9" s="57"/>
      <c r="D9" s="143"/>
      <c r="P9" s="64"/>
    </row>
    <row r="10" spans="1:16" x14ac:dyDescent="0.25">
      <c r="A10" s="49" t="s">
        <v>61</v>
      </c>
      <c r="C10" s="57"/>
      <c r="D10" s="143"/>
      <c r="P10" s="64"/>
    </row>
    <row r="11" spans="1:16" x14ac:dyDescent="0.25">
      <c r="A11" s="49" t="s">
        <v>37</v>
      </c>
      <c r="C11" s="57"/>
      <c r="D11" s="143"/>
      <c r="P11" s="64"/>
    </row>
    <row r="12" spans="1:16" x14ac:dyDescent="0.25">
      <c r="A12" s="49" t="s">
        <v>38</v>
      </c>
      <c r="C12" s="57"/>
      <c r="D12" s="143"/>
      <c r="P12" s="64"/>
    </row>
    <row r="13" spans="1:16" x14ac:dyDescent="0.25">
      <c r="A13" s="49" t="s">
        <v>40</v>
      </c>
      <c r="C13" s="57"/>
      <c r="D13" s="143"/>
      <c r="P13" s="64"/>
    </row>
    <row r="14" spans="1:16" x14ac:dyDescent="0.25">
      <c r="C14" s="57"/>
      <c r="D14" s="51"/>
      <c r="P14" s="64"/>
    </row>
    <row r="15" spans="1:16" x14ac:dyDescent="0.25">
      <c r="A15" s="52" t="s">
        <v>7</v>
      </c>
      <c r="B15" s="52"/>
      <c r="C15" s="62">
        <f>SUM(C6:C14)</f>
        <v>0</v>
      </c>
      <c r="P15" s="64"/>
    </row>
    <row r="16" spans="1:16" x14ac:dyDescent="0.25">
      <c r="A16" s="54" t="s">
        <v>51</v>
      </c>
      <c r="D16" s="67"/>
      <c r="P16" s="64"/>
    </row>
    <row r="17" spans="1:14" x14ac:dyDescent="0.25">
      <c r="A17" s="54" t="s">
        <v>52</v>
      </c>
    </row>
    <row r="20" spans="1:14" x14ac:dyDescent="0.25">
      <c r="A20" s="35" t="s">
        <v>106</v>
      </c>
    </row>
    <row r="21" spans="1:14" x14ac:dyDescent="0.25">
      <c r="A21" s="35" t="s">
        <v>85</v>
      </c>
    </row>
    <row r="22" spans="1:14" x14ac:dyDescent="0.25">
      <c r="A22" s="49" t="s">
        <v>8</v>
      </c>
    </row>
    <row r="23" spans="1:14" x14ac:dyDescent="0.25">
      <c r="A23" s="51"/>
      <c r="B23" s="51"/>
      <c r="C23" s="51"/>
      <c r="D23" s="51"/>
      <c r="E23" s="51"/>
      <c r="F23" s="51"/>
    </row>
    <row r="24" spans="1:14" ht="15.75" x14ac:dyDescent="0.25">
      <c r="A24" s="1" t="s">
        <v>10</v>
      </c>
      <c r="B24" s="55"/>
      <c r="C24" s="2" t="s">
        <v>5</v>
      </c>
      <c r="D24" s="2" t="s">
        <v>39</v>
      </c>
      <c r="E24" s="2" t="s">
        <v>67</v>
      </c>
      <c r="F24" s="2" t="s">
        <v>7</v>
      </c>
    </row>
    <row r="25" spans="1:14" x14ac:dyDescent="0.25">
      <c r="A25" s="49" t="s">
        <v>35</v>
      </c>
      <c r="C25" s="59"/>
      <c r="D25" s="59"/>
      <c r="E25" s="59"/>
      <c r="F25" s="59">
        <f>+C25+D25+E25</f>
        <v>0</v>
      </c>
      <c r="G25" s="59"/>
      <c r="I25" s="56"/>
      <c r="J25" s="56"/>
      <c r="K25" s="56"/>
      <c r="L25" s="56"/>
      <c r="M25" s="56"/>
      <c r="N25" s="56"/>
    </row>
    <row r="26" spans="1:14" s="56" customFormat="1" x14ac:dyDescent="0.25">
      <c r="A26" s="49" t="s">
        <v>36</v>
      </c>
      <c r="B26" s="49"/>
      <c r="C26" s="59"/>
      <c r="D26" s="59"/>
      <c r="E26" s="59"/>
      <c r="F26" s="59">
        <f t="shared" ref="F26:F33" si="0">+C26+D26+E26</f>
        <v>0</v>
      </c>
      <c r="G26" s="82"/>
      <c r="I26" s="49"/>
      <c r="J26" s="49"/>
      <c r="K26" s="49"/>
      <c r="L26" s="49"/>
      <c r="M26" s="49"/>
      <c r="N26" s="49"/>
    </row>
    <row r="27" spans="1:14" x14ac:dyDescent="0.25">
      <c r="A27" s="49" t="s">
        <v>59</v>
      </c>
      <c r="C27" s="59"/>
      <c r="D27" s="59"/>
      <c r="E27" s="59"/>
      <c r="F27" s="59">
        <f t="shared" si="0"/>
        <v>0</v>
      </c>
      <c r="G27" s="59"/>
    </row>
    <row r="28" spans="1:14" x14ac:dyDescent="0.25">
      <c r="A28" s="49" t="s">
        <v>60</v>
      </c>
      <c r="C28" s="59"/>
      <c r="D28" s="59"/>
      <c r="E28" s="59"/>
      <c r="F28" s="59"/>
      <c r="G28" s="59"/>
    </row>
    <row r="29" spans="1:14" x14ac:dyDescent="0.25">
      <c r="A29" s="49" t="s">
        <v>61</v>
      </c>
      <c r="C29" s="59"/>
      <c r="D29" s="59"/>
      <c r="E29" s="59"/>
      <c r="F29" s="59"/>
      <c r="G29" s="59"/>
    </row>
    <row r="30" spans="1:14" x14ac:dyDescent="0.25">
      <c r="A30" s="49" t="s">
        <v>37</v>
      </c>
      <c r="C30" s="59"/>
      <c r="D30" s="59"/>
      <c r="E30" s="59"/>
      <c r="F30" s="59">
        <f t="shared" si="0"/>
        <v>0</v>
      </c>
      <c r="G30" s="59"/>
    </row>
    <row r="31" spans="1:14" x14ac:dyDescent="0.25">
      <c r="A31" s="49" t="s">
        <v>38</v>
      </c>
      <c r="C31" s="59"/>
      <c r="D31" s="59"/>
      <c r="E31" s="59"/>
      <c r="F31" s="59">
        <f t="shared" si="0"/>
        <v>0</v>
      </c>
      <c r="G31" s="59"/>
    </row>
    <row r="32" spans="1:14" x14ac:dyDescent="0.25">
      <c r="A32" s="49" t="s">
        <v>40</v>
      </c>
      <c r="C32" s="59"/>
      <c r="D32" s="59"/>
      <c r="E32" s="59"/>
      <c r="F32" s="59">
        <f t="shared" si="0"/>
        <v>0</v>
      </c>
      <c r="G32" s="59"/>
    </row>
    <row r="33" spans="1:7" x14ac:dyDescent="0.25">
      <c r="A33" s="49" t="s">
        <v>28</v>
      </c>
      <c r="C33" s="59"/>
      <c r="D33" s="59"/>
      <c r="E33" s="59"/>
      <c r="F33" s="59">
        <f t="shared" si="0"/>
        <v>0</v>
      </c>
      <c r="G33" s="59"/>
    </row>
    <row r="34" spans="1:7" x14ac:dyDescent="0.25">
      <c r="A34" s="52" t="s">
        <v>7</v>
      </c>
      <c r="B34" s="52"/>
      <c r="C34" s="63">
        <f>SUM(C25:C33)</f>
        <v>0</v>
      </c>
      <c r="D34" s="63">
        <f>SUM(D25:D33)</f>
        <v>0</v>
      </c>
      <c r="E34" s="63">
        <f>SUM(E25:E33)</f>
        <v>0</v>
      </c>
      <c r="F34" s="63">
        <f>SUM(F25:F33)</f>
        <v>0</v>
      </c>
      <c r="G34" s="59"/>
    </row>
    <row r="35" spans="1:7" ht="17.25" x14ac:dyDescent="0.25">
      <c r="A35" s="81" t="s">
        <v>69</v>
      </c>
    </row>
  </sheetData>
  <mergeCells count="1">
    <mergeCell ref="D6:D13"/>
  </mergeCells>
  <phoneticPr fontId="6" type="noConversion"/>
  <pageMargins left="0.75" right="0.75" top="1" bottom="1" header="0.5" footer="0.5"/>
  <pageSetup orientation="portrait"/>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6" tint="-0.249977111117893"/>
  </sheetPr>
  <dimension ref="A5:Q323"/>
  <sheetViews>
    <sheetView tabSelected="1" zoomScaleNormal="100" zoomScalePageLayoutView="125" workbookViewId="0"/>
  </sheetViews>
  <sheetFormatPr defaultColWidth="9" defaultRowHeight="15" x14ac:dyDescent="0.25"/>
  <cols>
    <col min="1" max="1" width="1.875" style="84" customWidth="1"/>
    <col min="2" max="2" width="1.875" style="85" customWidth="1"/>
    <col min="3" max="3" width="6" style="103" customWidth="1"/>
    <col min="4" max="4" width="50.25" style="105" customWidth="1"/>
    <col min="5" max="6" width="8.625" style="90" customWidth="1"/>
    <col min="7" max="7" width="0.875" style="90" customWidth="1"/>
    <col min="8" max="8" width="8.625" style="90" customWidth="1"/>
    <col min="9" max="9" width="0.875" style="90" customWidth="1"/>
    <col min="10" max="10" width="8.625" style="90" customWidth="1"/>
    <col min="11" max="11" width="0.875" style="90" customWidth="1"/>
    <col min="12" max="12" width="8.625" style="91" customWidth="1"/>
    <col min="13" max="13" width="0.875" style="91" customWidth="1"/>
    <col min="14" max="14" width="8.625" style="91" customWidth="1"/>
    <col min="15" max="15" width="0.875" style="91" customWidth="1"/>
    <col min="16" max="16" width="9.25" style="91" customWidth="1"/>
    <col min="17" max="17" width="1.5" style="91" customWidth="1"/>
    <col min="18" max="16384" width="9" style="85"/>
  </cols>
  <sheetData>
    <row r="5" spans="1:17" s="83" customFormat="1" ht="21" x14ac:dyDescent="0.35">
      <c r="A5" s="86" t="s">
        <v>148</v>
      </c>
      <c r="C5" s="102"/>
      <c r="D5" s="104"/>
      <c r="E5" s="92"/>
      <c r="F5" s="92"/>
      <c r="G5" s="92"/>
      <c r="H5" s="92"/>
      <c r="I5" s="92"/>
      <c r="J5" s="92"/>
      <c r="K5" s="92"/>
      <c r="L5" s="93"/>
      <c r="M5" s="93"/>
      <c r="N5" s="93"/>
      <c r="O5" s="93"/>
      <c r="P5" s="93"/>
      <c r="Q5" s="93"/>
    </row>
    <row r="6" spans="1:17" x14ac:dyDescent="0.25">
      <c r="A6" s="87" t="s">
        <v>8</v>
      </c>
    </row>
    <row r="7" spans="1:17" x14ac:dyDescent="0.25">
      <c r="E7" s="145"/>
      <c r="F7" s="145"/>
      <c r="G7" s="94"/>
      <c r="H7" s="94"/>
      <c r="I7" s="94"/>
      <c r="J7" s="94"/>
      <c r="K7" s="94"/>
      <c r="L7" s="146"/>
      <c r="M7" s="146"/>
      <c r="N7" s="146"/>
      <c r="O7" s="95"/>
    </row>
    <row r="8" spans="1:17" ht="15" customHeight="1" x14ac:dyDescent="0.2">
      <c r="A8" s="150" t="s">
        <v>137</v>
      </c>
      <c r="B8" s="150"/>
      <c r="C8" s="150"/>
      <c r="D8" s="150"/>
      <c r="E8" s="152" t="s">
        <v>117</v>
      </c>
      <c r="F8" s="152"/>
      <c r="G8" s="96"/>
      <c r="H8" s="152" t="s">
        <v>118</v>
      </c>
      <c r="I8" s="152"/>
      <c r="J8" s="152"/>
      <c r="K8" s="96"/>
      <c r="L8" s="155" t="s">
        <v>116</v>
      </c>
      <c r="M8" s="155"/>
      <c r="N8" s="155"/>
      <c r="O8" s="101"/>
      <c r="P8" s="148" t="s">
        <v>135</v>
      </c>
      <c r="Q8" s="148"/>
    </row>
    <row r="9" spans="1:17" ht="36" x14ac:dyDescent="0.2">
      <c r="A9" s="151"/>
      <c r="B9" s="151"/>
      <c r="C9" s="151"/>
      <c r="D9" s="151"/>
      <c r="E9" s="88" t="s">
        <v>4</v>
      </c>
      <c r="F9" s="88" t="s">
        <v>132</v>
      </c>
      <c r="G9" s="88"/>
      <c r="H9" s="153" t="s">
        <v>5</v>
      </c>
      <c r="I9" s="153"/>
      <c r="J9" s="99" t="s">
        <v>39</v>
      </c>
      <c r="K9" s="100"/>
      <c r="L9" s="154" t="s">
        <v>117</v>
      </c>
      <c r="M9" s="154"/>
      <c r="N9" s="97" t="s">
        <v>118</v>
      </c>
      <c r="O9" s="98"/>
      <c r="P9" s="149"/>
      <c r="Q9" s="149"/>
    </row>
    <row r="10" spans="1:17" s="116" customFormat="1" ht="12" x14ac:dyDescent="0.2">
      <c r="A10" s="115" t="s">
        <v>122</v>
      </c>
      <c r="C10" s="129"/>
      <c r="D10" s="130"/>
      <c r="E10" s="128">
        <v>2686.1327007700002</v>
      </c>
      <c r="F10" s="128">
        <v>1502</v>
      </c>
      <c r="G10" s="128"/>
      <c r="H10" s="128">
        <v>401.70517000000001</v>
      </c>
      <c r="I10" s="128"/>
      <c r="J10" s="128" t="s">
        <v>136</v>
      </c>
      <c r="K10" s="128"/>
      <c r="L10" s="128">
        <v>1106.1500000000001</v>
      </c>
      <c r="M10" s="128"/>
      <c r="N10" s="128">
        <v>9</v>
      </c>
      <c r="O10" s="128"/>
      <c r="P10" s="128">
        <v>5704.9878707700009</v>
      </c>
    </row>
    <row r="11" spans="1:17" s="116" customFormat="1" ht="13.5" x14ac:dyDescent="0.2">
      <c r="A11" s="115"/>
      <c r="B11" s="116" t="s">
        <v>134</v>
      </c>
      <c r="C11" s="129"/>
      <c r="D11" s="130"/>
      <c r="E11" s="128" t="s">
        <v>136</v>
      </c>
      <c r="F11" s="128" t="s">
        <v>136</v>
      </c>
      <c r="G11" s="128"/>
      <c r="H11" s="128">
        <v>110.8</v>
      </c>
      <c r="I11" s="128"/>
      <c r="J11" s="128" t="s">
        <v>136</v>
      </c>
      <c r="K11" s="128"/>
      <c r="L11" s="128" t="s">
        <v>136</v>
      </c>
      <c r="M11" s="128"/>
      <c r="N11" s="128" t="s">
        <v>136</v>
      </c>
      <c r="O11" s="128"/>
      <c r="P11" s="128">
        <v>110.8</v>
      </c>
    </row>
    <row r="12" spans="1:17" s="116" customFormat="1" ht="12" x14ac:dyDescent="0.2">
      <c r="A12" s="115"/>
      <c r="C12" s="129" t="s">
        <v>111</v>
      </c>
      <c r="D12" s="130"/>
      <c r="E12" s="128" t="s">
        <v>136</v>
      </c>
      <c r="F12" s="128" t="s">
        <v>136</v>
      </c>
      <c r="G12" s="128"/>
      <c r="H12" s="128">
        <v>110.8</v>
      </c>
      <c r="I12" s="128"/>
      <c r="J12" s="128" t="s">
        <v>136</v>
      </c>
      <c r="K12" s="128"/>
      <c r="L12" s="128" t="s">
        <v>136</v>
      </c>
      <c r="M12" s="128"/>
      <c r="N12" s="128" t="s">
        <v>136</v>
      </c>
      <c r="O12" s="128"/>
      <c r="P12" s="128">
        <v>110.8</v>
      </c>
    </row>
    <row r="13" spans="1:17" s="117" customFormat="1" ht="12" x14ac:dyDescent="0.2">
      <c r="A13" s="118"/>
      <c r="C13" s="119" t="s">
        <v>149</v>
      </c>
      <c r="D13" s="120" t="s">
        <v>150</v>
      </c>
      <c r="E13" s="128" t="s">
        <v>136</v>
      </c>
      <c r="F13" s="128" t="s">
        <v>136</v>
      </c>
      <c r="G13" s="126"/>
      <c r="H13" s="126">
        <v>110.8</v>
      </c>
      <c r="I13" s="126"/>
      <c r="J13" s="128" t="s">
        <v>136</v>
      </c>
      <c r="K13" s="126"/>
      <c r="L13" s="128" t="s">
        <v>136</v>
      </c>
      <c r="M13" s="126"/>
      <c r="N13" s="128" t="s">
        <v>136</v>
      </c>
      <c r="O13" s="126"/>
      <c r="P13" s="126">
        <v>110.8</v>
      </c>
    </row>
    <row r="14" spans="1:17" s="116" customFormat="1" ht="12" x14ac:dyDescent="0.2">
      <c r="A14" s="115"/>
      <c r="B14" s="116" t="s">
        <v>12</v>
      </c>
      <c r="C14" s="129"/>
      <c r="D14" s="130"/>
      <c r="E14" s="128">
        <v>96.733910109999997</v>
      </c>
      <c r="F14" s="128" t="s">
        <v>136</v>
      </c>
      <c r="G14" s="128"/>
      <c r="H14" s="128" t="s">
        <v>136</v>
      </c>
      <c r="I14" s="128"/>
      <c r="J14" s="128" t="s">
        <v>136</v>
      </c>
      <c r="K14" s="128"/>
      <c r="L14" s="128">
        <v>82.65</v>
      </c>
      <c r="M14" s="128"/>
      <c r="N14" s="128">
        <v>6</v>
      </c>
      <c r="O14" s="128"/>
      <c r="P14" s="128">
        <v>185.38391010999999</v>
      </c>
    </row>
    <row r="15" spans="1:17" s="116" customFormat="1" ht="12" x14ac:dyDescent="0.2">
      <c r="A15" s="115"/>
      <c r="C15" s="129" t="s">
        <v>133</v>
      </c>
      <c r="D15" s="130"/>
      <c r="E15" s="128" t="s">
        <v>136</v>
      </c>
      <c r="F15" s="128" t="s">
        <v>136</v>
      </c>
      <c r="G15" s="128"/>
      <c r="H15" s="128" t="s">
        <v>136</v>
      </c>
      <c r="I15" s="128"/>
      <c r="J15" s="128" t="s">
        <v>136</v>
      </c>
      <c r="K15" s="128"/>
      <c r="L15" s="128" t="s">
        <v>136</v>
      </c>
      <c r="M15" s="128"/>
      <c r="N15" s="128">
        <v>3</v>
      </c>
      <c r="O15" s="128"/>
      <c r="P15" s="128">
        <v>3</v>
      </c>
    </row>
    <row r="16" spans="1:17" s="117" customFormat="1" ht="12" x14ac:dyDescent="0.2">
      <c r="A16" s="118"/>
      <c r="C16" s="119" t="s">
        <v>151</v>
      </c>
      <c r="D16" s="120" t="s">
        <v>152</v>
      </c>
      <c r="E16" s="128" t="s">
        <v>136</v>
      </c>
      <c r="F16" s="128" t="s">
        <v>136</v>
      </c>
      <c r="G16" s="126"/>
      <c r="H16" s="128" t="s">
        <v>136</v>
      </c>
      <c r="I16" s="126"/>
      <c r="J16" s="128" t="s">
        <v>136</v>
      </c>
      <c r="K16" s="126"/>
      <c r="L16" s="128" t="s">
        <v>136</v>
      </c>
      <c r="M16" s="126"/>
      <c r="N16" s="126">
        <v>3</v>
      </c>
      <c r="O16" s="126"/>
      <c r="P16" s="126">
        <v>3</v>
      </c>
    </row>
    <row r="17" spans="1:16" s="116" customFormat="1" ht="12" x14ac:dyDescent="0.2">
      <c r="A17" s="115"/>
      <c r="C17" s="129" t="s">
        <v>115</v>
      </c>
      <c r="D17" s="130"/>
      <c r="E17" s="128">
        <v>96.733910109999997</v>
      </c>
      <c r="F17" s="128" t="s">
        <v>136</v>
      </c>
      <c r="G17" s="128"/>
      <c r="H17" s="128" t="s">
        <v>136</v>
      </c>
      <c r="I17" s="128"/>
      <c r="J17" s="128" t="s">
        <v>136</v>
      </c>
      <c r="K17" s="128"/>
      <c r="L17" s="128">
        <v>82.65</v>
      </c>
      <c r="M17" s="128"/>
      <c r="N17" s="128" t="s">
        <v>136</v>
      </c>
      <c r="O17" s="128"/>
      <c r="P17" s="128">
        <v>179.38391010999999</v>
      </c>
    </row>
    <row r="18" spans="1:16" s="117" customFormat="1" ht="24" x14ac:dyDescent="0.2">
      <c r="A18" s="118"/>
      <c r="C18" s="119" t="s">
        <v>153</v>
      </c>
      <c r="D18" s="120" t="s">
        <v>372</v>
      </c>
      <c r="E18" s="126">
        <v>96.733910109999997</v>
      </c>
      <c r="F18" s="128" t="s">
        <v>136</v>
      </c>
      <c r="G18" s="126"/>
      <c r="H18" s="128" t="s">
        <v>136</v>
      </c>
      <c r="I18" s="126"/>
      <c r="J18" s="128" t="s">
        <v>136</v>
      </c>
      <c r="K18" s="126"/>
      <c r="L18" s="126">
        <v>82.65</v>
      </c>
      <c r="M18" s="126"/>
      <c r="N18" s="128" t="s">
        <v>136</v>
      </c>
      <c r="O18" s="126"/>
      <c r="P18" s="126">
        <v>179.38391010999999</v>
      </c>
    </row>
    <row r="19" spans="1:16" s="116" customFormat="1" ht="12" x14ac:dyDescent="0.2">
      <c r="A19" s="115"/>
      <c r="C19" s="129" t="s">
        <v>128</v>
      </c>
      <c r="D19" s="130"/>
      <c r="E19" s="128" t="s">
        <v>136</v>
      </c>
      <c r="F19" s="128" t="s">
        <v>136</v>
      </c>
      <c r="G19" s="128"/>
      <c r="H19" s="128" t="s">
        <v>136</v>
      </c>
      <c r="I19" s="128"/>
      <c r="J19" s="128" t="s">
        <v>136</v>
      </c>
      <c r="K19" s="128"/>
      <c r="L19" s="128" t="s">
        <v>136</v>
      </c>
      <c r="M19" s="128"/>
      <c r="N19" s="128">
        <v>3</v>
      </c>
      <c r="O19" s="128"/>
      <c r="P19" s="128">
        <v>3</v>
      </c>
    </row>
    <row r="20" spans="1:16" s="117" customFormat="1" ht="12" x14ac:dyDescent="0.2">
      <c r="A20" s="118"/>
      <c r="C20" s="119" t="s">
        <v>138</v>
      </c>
      <c r="D20" s="120" t="s">
        <v>421</v>
      </c>
      <c r="E20" s="128" t="s">
        <v>136</v>
      </c>
      <c r="F20" s="128" t="s">
        <v>136</v>
      </c>
      <c r="G20" s="126"/>
      <c r="H20" s="128" t="s">
        <v>136</v>
      </c>
      <c r="I20" s="126"/>
      <c r="J20" s="128" t="s">
        <v>136</v>
      </c>
      <c r="K20" s="126"/>
      <c r="L20" s="128" t="s">
        <v>136</v>
      </c>
      <c r="M20" s="126"/>
      <c r="N20" s="126">
        <v>3</v>
      </c>
      <c r="O20" s="126"/>
      <c r="P20" s="126">
        <v>3</v>
      </c>
    </row>
    <row r="21" spans="1:16" s="116" customFormat="1" ht="12" x14ac:dyDescent="0.2">
      <c r="A21" s="115"/>
      <c r="B21" s="116" t="s">
        <v>13</v>
      </c>
      <c r="C21" s="129"/>
      <c r="D21" s="130"/>
      <c r="E21" s="128">
        <v>131.5</v>
      </c>
      <c r="F21" s="128" t="s">
        <v>136</v>
      </c>
      <c r="G21" s="128"/>
      <c r="H21" s="128" t="s">
        <v>136</v>
      </c>
      <c r="I21" s="128"/>
      <c r="J21" s="128" t="s">
        <v>136</v>
      </c>
      <c r="K21" s="128"/>
      <c r="L21" s="128" t="s">
        <v>136</v>
      </c>
      <c r="M21" s="128"/>
      <c r="N21" s="128" t="s">
        <v>136</v>
      </c>
      <c r="O21" s="128"/>
      <c r="P21" s="128">
        <v>131.5</v>
      </c>
    </row>
    <row r="22" spans="1:16" s="116" customFormat="1" ht="12" x14ac:dyDescent="0.2">
      <c r="A22" s="115"/>
      <c r="C22" s="129" t="s">
        <v>127</v>
      </c>
      <c r="D22" s="130"/>
      <c r="E22" s="128">
        <v>131.5</v>
      </c>
      <c r="F22" s="128" t="s">
        <v>136</v>
      </c>
      <c r="G22" s="128"/>
      <c r="H22" s="128" t="s">
        <v>136</v>
      </c>
      <c r="I22" s="128"/>
      <c r="J22" s="128" t="s">
        <v>136</v>
      </c>
      <c r="K22" s="128"/>
      <c r="L22" s="128" t="s">
        <v>136</v>
      </c>
      <c r="M22" s="128"/>
      <c r="N22" s="128" t="s">
        <v>136</v>
      </c>
      <c r="O22" s="128"/>
      <c r="P22" s="128">
        <v>131.5</v>
      </c>
    </row>
    <row r="23" spans="1:16" s="117" customFormat="1" ht="12" x14ac:dyDescent="0.2">
      <c r="A23" s="118"/>
      <c r="C23" s="119" t="s">
        <v>154</v>
      </c>
      <c r="D23" s="120" t="s">
        <v>399</v>
      </c>
      <c r="E23" s="126">
        <v>131.5</v>
      </c>
      <c r="F23" s="128" t="s">
        <v>136</v>
      </c>
      <c r="G23" s="126"/>
      <c r="H23" s="128" t="s">
        <v>136</v>
      </c>
      <c r="I23" s="126"/>
      <c r="J23" s="128" t="s">
        <v>136</v>
      </c>
      <c r="K23" s="126"/>
      <c r="L23" s="128" t="s">
        <v>136</v>
      </c>
      <c r="M23" s="126"/>
      <c r="N23" s="128" t="s">
        <v>136</v>
      </c>
      <c r="O23" s="126"/>
      <c r="P23" s="126">
        <v>131.5</v>
      </c>
    </row>
    <row r="24" spans="1:16" s="116" customFormat="1" ht="12" x14ac:dyDescent="0.2">
      <c r="A24" s="115"/>
      <c r="B24" s="116" t="s">
        <v>14</v>
      </c>
      <c r="C24" s="129"/>
      <c r="D24" s="130"/>
      <c r="E24" s="128">
        <v>74.209531260000006</v>
      </c>
      <c r="F24" s="128" t="s">
        <v>136</v>
      </c>
      <c r="G24" s="128"/>
      <c r="H24" s="128" t="s">
        <v>136</v>
      </c>
      <c r="I24" s="128"/>
      <c r="J24" s="128" t="s">
        <v>136</v>
      </c>
      <c r="K24" s="128"/>
      <c r="L24" s="128" t="s">
        <v>136</v>
      </c>
      <c r="M24" s="128"/>
      <c r="N24" s="128" t="s">
        <v>136</v>
      </c>
      <c r="O24" s="128"/>
      <c r="P24" s="128">
        <v>74.209531260000006</v>
      </c>
    </row>
    <row r="25" spans="1:16" s="116" customFormat="1" ht="12" x14ac:dyDescent="0.2">
      <c r="A25" s="115"/>
      <c r="C25" s="129" t="s">
        <v>111</v>
      </c>
      <c r="D25" s="130"/>
      <c r="E25" s="128">
        <v>24.898868220000001</v>
      </c>
      <c r="F25" s="128" t="s">
        <v>136</v>
      </c>
      <c r="G25" s="128"/>
      <c r="H25" s="128" t="s">
        <v>136</v>
      </c>
      <c r="I25" s="128"/>
      <c r="J25" s="128" t="s">
        <v>136</v>
      </c>
      <c r="K25" s="128"/>
      <c r="L25" s="128" t="s">
        <v>136</v>
      </c>
      <c r="M25" s="128"/>
      <c r="N25" s="128" t="s">
        <v>136</v>
      </c>
      <c r="O25" s="128"/>
      <c r="P25" s="128">
        <v>24.898868220000001</v>
      </c>
    </row>
    <row r="26" spans="1:16" s="117" customFormat="1" ht="24" x14ac:dyDescent="0.2">
      <c r="A26" s="118"/>
      <c r="C26" s="119" t="s">
        <v>155</v>
      </c>
      <c r="D26" s="120" t="s">
        <v>373</v>
      </c>
      <c r="E26" s="126">
        <v>24.898868220000001</v>
      </c>
      <c r="F26" s="128" t="s">
        <v>136</v>
      </c>
      <c r="G26" s="126"/>
      <c r="H26" s="128" t="s">
        <v>136</v>
      </c>
      <c r="I26" s="126"/>
      <c r="J26" s="128" t="s">
        <v>136</v>
      </c>
      <c r="K26" s="126"/>
      <c r="L26" s="128" t="s">
        <v>136</v>
      </c>
      <c r="M26" s="126"/>
      <c r="N26" s="128" t="s">
        <v>136</v>
      </c>
      <c r="O26" s="126"/>
      <c r="P26" s="126">
        <v>24.898868220000001</v>
      </c>
    </row>
    <row r="27" spans="1:16" s="116" customFormat="1" ht="12" x14ac:dyDescent="0.2">
      <c r="A27" s="115"/>
      <c r="C27" s="129" t="s">
        <v>129</v>
      </c>
      <c r="D27" s="130"/>
      <c r="E27" s="128">
        <v>49.310663040000001</v>
      </c>
      <c r="F27" s="128" t="s">
        <v>136</v>
      </c>
      <c r="G27" s="128"/>
      <c r="H27" s="128" t="s">
        <v>136</v>
      </c>
      <c r="I27" s="128"/>
      <c r="J27" s="128" t="s">
        <v>136</v>
      </c>
      <c r="K27" s="128"/>
      <c r="L27" s="128" t="s">
        <v>136</v>
      </c>
      <c r="M27" s="128"/>
      <c r="N27" s="128" t="s">
        <v>136</v>
      </c>
      <c r="O27" s="128"/>
      <c r="P27" s="128">
        <v>49.310663040000001</v>
      </c>
    </row>
    <row r="28" spans="1:16" s="117" customFormat="1" ht="12" x14ac:dyDescent="0.2">
      <c r="A28" s="118"/>
      <c r="C28" s="119" t="s">
        <v>156</v>
      </c>
      <c r="D28" s="120" t="s">
        <v>157</v>
      </c>
      <c r="E28" s="126">
        <v>49.310663040000001</v>
      </c>
      <c r="F28" s="128" t="s">
        <v>136</v>
      </c>
      <c r="G28" s="126"/>
      <c r="H28" s="128" t="s">
        <v>136</v>
      </c>
      <c r="I28" s="126"/>
      <c r="J28" s="128" t="s">
        <v>136</v>
      </c>
      <c r="K28" s="126"/>
      <c r="L28" s="128" t="s">
        <v>136</v>
      </c>
      <c r="M28" s="126"/>
      <c r="N28" s="128" t="s">
        <v>136</v>
      </c>
      <c r="O28" s="126"/>
      <c r="P28" s="126">
        <v>49.310663040000001</v>
      </c>
    </row>
    <row r="29" spans="1:16" s="116" customFormat="1" ht="12" x14ac:dyDescent="0.2">
      <c r="A29" s="115"/>
      <c r="B29" s="116" t="s">
        <v>15</v>
      </c>
      <c r="C29" s="129"/>
      <c r="D29" s="130"/>
      <c r="E29" s="128">
        <v>645.39268660000005</v>
      </c>
      <c r="F29" s="128" t="s">
        <v>136</v>
      </c>
      <c r="G29" s="128"/>
      <c r="H29" s="128" t="s">
        <v>136</v>
      </c>
      <c r="I29" s="128"/>
      <c r="J29" s="128" t="s">
        <v>136</v>
      </c>
      <c r="K29" s="128"/>
      <c r="L29" s="128">
        <v>590</v>
      </c>
      <c r="M29" s="128"/>
      <c r="N29" s="128" t="s">
        <v>136</v>
      </c>
      <c r="O29" s="128"/>
      <c r="P29" s="128">
        <v>1235.3926866000002</v>
      </c>
    </row>
    <row r="30" spans="1:16" s="116" customFormat="1" ht="12" x14ac:dyDescent="0.2">
      <c r="A30" s="115"/>
      <c r="C30" s="129" t="s">
        <v>115</v>
      </c>
      <c r="D30" s="130"/>
      <c r="E30" s="128">
        <v>360.28689599</v>
      </c>
      <c r="F30" s="128" t="s">
        <v>136</v>
      </c>
      <c r="G30" s="128"/>
      <c r="H30" s="128" t="s">
        <v>136</v>
      </c>
      <c r="I30" s="128"/>
      <c r="J30" s="128" t="s">
        <v>136</v>
      </c>
      <c r="K30" s="128"/>
      <c r="L30" s="128">
        <v>350</v>
      </c>
      <c r="M30" s="128"/>
      <c r="N30" s="128" t="s">
        <v>136</v>
      </c>
      <c r="O30" s="128"/>
      <c r="P30" s="128">
        <v>710.28689598999995</v>
      </c>
    </row>
    <row r="31" spans="1:16" s="117" customFormat="1" ht="24" x14ac:dyDescent="0.2">
      <c r="A31" s="118"/>
      <c r="C31" s="119" t="s">
        <v>158</v>
      </c>
      <c r="D31" s="120" t="s">
        <v>374</v>
      </c>
      <c r="E31" s="126">
        <v>360.28689599</v>
      </c>
      <c r="F31" s="128" t="s">
        <v>136</v>
      </c>
      <c r="G31" s="126"/>
      <c r="H31" s="128" t="s">
        <v>136</v>
      </c>
      <c r="I31" s="126"/>
      <c r="J31" s="128" t="s">
        <v>136</v>
      </c>
      <c r="K31" s="126"/>
      <c r="L31" s="126">
        <v>350</v>
      </c>
      <c r="M31" s="126"/>
      <c r="N31" s="128" t="s">
        <v>136</v>
      </c>
      <c r="O31" s="126"/>
      <c r="P31" s="126">
        <v>710.28689598999995</v>
      </c>
    </row>
    <row r="32" spans="1:16" s="116" customFormat="1" ht="12" x14ac:dyDescent="0.2">
      <c r="A32" s="115"/>
      <c r="C32" s="129" t="s">
        <v>127</v>
      </c>
      <c r="D32" s="130"/>
      <c r="E32" s="128">
        <v>285.10579061000004</v>
      </c>
      <c r="F32" s="128" t="s">
        <v>136</v>
      </c>
      <c r="G32" s="128"/>
      <c r="H32" s="128" t="s">
        <v>136</v>
      </c>
      <c r="I32" s="128"/>
      <c r="J32" s="128" t="s">
        <v>136</v>
      </c>
      <c r="K32" s="128"/>
      <c r="L32" s="128">
        <v>240</v>
      </c>
      <c r="M32" s="128"/>
      <c r="N32" s="128" t="s">
        <v>136</v>
      </c>
      <c r="O32" s="128"/>
      <c r="P32" s="128">
        <v>525.10579060999999</v>
      </c>
    </row>
    <row r="33" spans="1:16" s="117" customFormat="1" ht="24" x14ac:dyDescent="0.2">
      <c r="A33" s="118"/>
      <c r="C33" s="119" t="s">
        <v>159</v>
      </c>
      <c r="D33" s="120" t="s">
        <v>375</v>
      </c>
      <c r="E33" s="126">
        <v>285.10579061000004</v>
      </c>
      <c r="F33" s="128" t="s">
        <v>136</v>
      </c>
      <c r="G33" s="126"/>
      <c r="H33" s="128" t="s">
        <v>136</v>
      </c>
      <c r="I33" s="126"/>
      <c r="J33" s="128" t="s">
        <v>136</v>
      </c>
      <c r="K33" s="126"/>
      <c r="L33" s="126">
        <v>240</v>
      </c>
      <c r="M33" s="126"/>
      <c r="N33" s="128" t="s">
        <v>136</v>
      </c>
      <c r="O33" s="126"/>
      <c r="P33" s="126">
        <v>525.10579060999999</v>
      </c>
    </row>
    <row r="34" spans="1:16" s="116" customFormat="1" ht="12" x14ac:dyDescent="0.2">
      <c r="A34" s="115"/>
      <c r="B34" s="116" t="s">
        <v>16</v>
      </c>
      <c r="C34" s="129"/>
      <c r="D34" s="130"/>
      <c r="E34" s="128" t="s">
        <v>136</v>
      </c>
      <c r="F34" s="128">
        <v>182</v>
      </c>
      <c r="G34" s="128"/>
      <c r="H34" s="128">
        <v>70.734170000000006</v>
      </c>
      <c r="I34" s="128"/>
      <c r="J34" s="128" t="s">
        <v>136</v>
      </c>
      <c r="K34" s="128"/>
      <c r="L34" s="128" t="s">
        <v>136</v>
      </c>
      <c r="M34" s="128"/>
      <c r="N34" s="128" t="s">
        <v>136</v>
      </c>
      <c r="O34" s="128"/>
      <c r="P34" s="128">
        <v>252.73417000000001</v>
      </c>
    </row>
    <row r="35" spans="1:16" s="116" customFormat="1" ht="12" x14ac:dyDescent="0.2">
      <c r="A35" s="115"/>
      <c r="C35" s="129" t="s">
        <v>133</v>
      </c>
      <c r="D35" s="130"/>
      <c r="E35" s="128" t="s">
        <v>136</v>
      </c>
      <c r="F35" s="128">
        <v>27</v>
      </c>
      <c r="G35" s="128"/>
      <c r="H35" s="128">
        <v>7.2341699999999998</v>
      </c>
      <c r="I35" s="128"/>
      <c r="J35" s="128" t="s">
        <v>136</v>
      </c>
      <c r="K35" s="128"/>
      <c r="L35" s="128" t="s">
        <v>136</v>
      </c>
      <c r="M35" s="128"/>
      <c r="N35" s="128" t="s">
        <v>136</v>
      </c>
      <c r="O35" s="128"/>
      <c r="P35" s="128">
        <v>34.234169999999999</v>
      </c>
    </row>
    <row r="36" spans="1:16" s="117" customFormat="1" ht="12" x14ac:dyDescent="0.2">
      <c r="A36" s="118"/>
      <c r="C36" s="119" t="s">
        <v>139</v>
      </c>
      <c r="D36" s="120" t="s">
        <v>160</v>
      </c>
      <c r="E36" s="128" t="s">
        <v>136</v>
      </c>
      <c r="F36" s="128" t="s">
        <v>136</v>
      </c>
      <c r="G36" s="126"/>
      <c r="H36" s="126">
        <v>1.8841699999999999</v>
      </c>
      <c r="I36" s="126"/>
      <c r="J36" s="128" t="s">
        <v>136</v>
      </c>
      <c r="K36" s="126"/>
      <c r="L36" s="128" t="s">
        <v>136</v>
      </c>
      <c r="M36" s="126"/>
      <c r="N36" s="128" t="s">
        <v>136</v>
      </c>
      <c r="O36" s="126"/>
      <c r="P36" s="126">
        <v>1.8841699999999999</v>
      </c>
    </row>
    <row r="37" spans="1:16" s="117" customFormat="1" ht="24" x14ac:dyDescent="0.2">
      <c r="A37" s="118"/>
      <c r="C37" s="119" t="s">
        <v>139</v>
      </c>
      <c r="D37" s="120" t="s">
        <v>376</v>
      </c>
      <c r="E37" s="128" t="s">
        <v>136</v>
      </c>
      <c r="F37" s="126">
        <v>27</v>
      </c>
      <c r="G37" s="126"/>
      <c r="H37" s="126">
        <v>5.35</v>
      </c>
      <c r="I37" s="126"/>
      <c r="J37" s="128" t="s">
        <v>136</v>
      </c>
      <c r="K37" s="126"/>
      <c r="L37" s="128" t="s">
        <v>136</v>
      </c>
      <c r="M37" s="126"/>
      <c r="N37" s="128" t="s">
        <v>136</v>
      </c>
      <c r="O37" s="126"/>
      <c r="P37" s="126">
        <v>32.35</v>
      </c>
    </row>
    <row r="38" spans="1:16" s="116" customFormat="1" ht="12" x14ac:dyDescent="0.2">
      <c r="A38" s="115"/>
      <c r="C38" s="129" t="s">
        <v>115</v>
      </c>
      <c r="D38" s="130"/>
      <c r="E38" s="128" t="s">
        <v>136</v>
      </c>
      <c r="F38" s="128">
        <v>43</v>
      </c>
      <c r="G38" s="128"/>
      <c r="H38" s="128">
        <v>7</v>
      </c>
      <c r="I38" s="128"/>
      <c r="J38" s="128" t="s">
        <v>136</v>
      </c>
      <c r="K38" s="128"/>
      <c r="L38" s="128" t="s">
        <v>136</v>
      </c>
      <c r="M38" s="128"/>
      <c r="N38" s="128" t="s">
        <v>136</v>
      </c>
      <c r="O38" s="128"/>
      <c r="P38" s="128">
        <v>50</v>
      </c>
    </row>
    <row r="39" spans="1:16" s="117" customFormat="1" ht="24" customHeight="1" x14ac:dyDescent="0.2">
      <c r="A39" s="118"/>
      <c r="C39" s="119" t="s">
        <v>161</v>
      </c>
      <c r="D39" s="120" t="s">
        <v>377</v>
      </c>
      <c r="E39" s="128" t="s">
        <v>136</v>
      </c>
      <c r="F39" s="126">
        <v>43</v>
      </c>
      <c r="G39" s="126"/>
      <c r="H39" s="126">
        <v>7</v>
      </c>
      <c r="I39" s="126"/>
      <c r="J39" s="128" t="s">
        <v>136</v>
      </c>
      <c r="K39" s="126"/>
      <c r="L39" s="128" t="s">
        <v>136</v>
      </c>
      <c r="M39" s="126"/>
      <c r="N39" s="128" t="s">
        <v>136</v>
      </c>
      <c r="O39" s="126"/>
      <c r="P39" s="126">
        <v>50</v>
      </c>
    </row>
    <row r="40" spans="1:16" s="116" customFormat="1" ht="12" x14ac:dyDescent="0.2">
      <c r="A40" s="115"/>
      <c r="C40" s="129" t="s">
        <v>127</v>
      </c>
      <c r="D40" s="130"/>
      <c r="E40" s="128" t="s">
        <v>136</v>
      </c>
      <c r="F40" s="128">
        <v>87</v>
      </c>
      <c r="G40" s="128"/>
      <c r="H40" s="128">
        <v>22.5</v>
      </c>
      <c r="I40" s="128"/>
      <c r="J40" s="128" t="s">
        <v>136</v>
      </c>
      <c r="K40" s="128"/>
      <c r="L40" s="128" t="s">
        <v>136</v>
      </c>
      <c r="M40" s="128"/>
      <c r="N40" s="128" t="s">
        <v>136</v>
      </c>
      <c r="O40" s="128"/>
      <c r="P40" s="128">
        <v>109.5</v>
      </c>
    </row>
    <row r="41" spans="1:16" s="117" customFormat="1" ht="12" x14ac:dyDescent="0.2">
      <c r="A41" s="118"/>
      <c r="C41" s="119" t="s">
        <v>162</v>
      </c>
      <c r="D41" s="120" t="s">
        <v>163</v>
      </c>
      <c r="E41" s="128" t="s">
        <v>136</v>
      </c>
      <c r="F41" s="126">
        <v>87</v>
      </c>
      <c r="G41" s="126"/>
      <c r="H41" s="126">
        <v>22.5</v>
      </c>
      <c r="I41" s="126"/>
      <c r="J41" s="128" t="s">
        <v>136</v>
      </c>
      <c r="K41" s="126"/>
      <c r="L41" s="128" t="s">
        <v>136</v>
      </c>
      <c r="M41" s="126"/>
      <c r="N41" s="128" t="s">
        <v>136</v>
      </c>
      <c r="O41" s="126"/>
      <c r="P41" s="126">
        <v>109.5</v>
      </c>
    </row>
    <row r="42" spans="1:16" s="116" customFormat="1" ht="12" x14ac:dyDescent="0.2">
      <c r="A42" s="115"/>
      <c r="C42" s="129" t="s">
        <v>128</v>
      </c>
      <c r="D42" s="130"/>
      <c r="E42" s="128" t="s">
        <v>136</v>
      </c>
      <c r="F42" s="128">
        <v>25</v>
      </c>
      <c r="G42" s="128"/>
      <c r="H42" s="128">
        <v>34</v>
      </c>
      <c r="I42" s="128"/>
      <c r="J42" s="128" t="s">
        <v>136</v>
      </c>
      <c r="K42" s="128"/>
      <c r="L42" s="128" t="s">
        <v>136</v>
      </c>
      <c r="M42" s="128"/>
      <c r="N42" s="128" t="s">
        <v>136</v>
      </c>
      <c r="O42" s="128"/>
      <c r="P42" s="128">
        <v>59</v>
      </c>
    </row>
    <row r="43" spans="1:16" s="117" customFormat="1" ht="12" x14ac:dyDescent="0.2">
      <c r="A43" s="118"/>
      <c r="C43" s="119" t="s">
        <v>139</v>
      </c>
      <c r="D43" s="120" t="s">
        <v>164</v>
      </c>
      <c r="E43" s="128" t="s">
        <v>136</v>
      </c>
      <c r="F43" s="128" t="s">
        <v>136</v>
      </c>
      <c r="G43" s="126"/>
      <c r="H43" s="126">
        <v>3</v>
      </c>
      <c r="I43" s="126"/>
      <c r="J43" s="128" t="s">
        <v>136</v>
      </c>
      <c r="K43" s="126"/>
      <c r="L43" s="128" t="s">
        <v>136</v>
      </c>
      <c r="M43" s="126"/>
      <c r="N43" s="128" t="s">
        <v>136</v>
      </c>
      <c r="O43" s="126"/>
      <c r="P43" s="126">
        <v>3</v>
      </c>
    </row>
    <row r="44" spans="1:16" s="117" customFormat="1" ht="24" x14ac:dyDescent="0.2">
      <c r="A44" s="118"/>
      <c r="C44" s="119" t="s">
        <v>165</v>
      </c>
      <c r="D44" s="120" t="s">
        <v>378</v>
      </c>
      <c r="E44" s="128" t="s">
        <v>136</v>
      </c>
      <c r="F44" s="126">
        <v>25</v>
      </c>
      <c r="G44" s="126"/>
      <c r="H44" s="126">
        <v>31</v>
      </c>
      <c r="I44" s="126"/>
      <c r="J44" s="128" t="s">
        <v>136</v>
      </c>
      <c r="K44" s="126"/>
      <c r="L44" s="128" t="s">
        <v>136</v>
      </c>
      <c r="M44" s="126"/>
      <c r="N44" s="128" t="s">
        <v>136</v>
      </c>
      <c r="O44" s="126"/>
      <c r="P44" s="126">
        <v>56</v>
      </c>
    </row>
    <row r="45" spans="1:16" s="116" customFormat="1" ht="12" x14ac:dyDescent="0.2">
      <c r="A45" s="115"/>
      <c r="B45" s="116" t="s">
        <v>17</v>
      </c>
      <c r="C45" s="129"/>
      <c r="D45" s="130"/>
      <c r="E45" s="128">
        <v>1113.2965727999999</v>
      </c>
      <c r="F45" s="128">
        <v>895</v>
      </c>
      <c r="G45" s="128"/>
      <c r="H45" s="128" t="s">
        <v>136</v>
      </c>
      <c r="I45" s="128"/>
      <c r="J45" s="128" t="s">
        <v>136</v>
      </c>
      <c r="K45" s="128"/>
      <c r="L45" s="128" t="s">
        <v>136</v>
      </c>
      <c r="M45" s="128"/>
      <c r="N45" s="128" t="s">
        <v>136</v>
      </c>
      <c r="O45" s="128"/>
      <c r="P45" s="128">
        <v>2008.2965727999999</v>
      </c>
    </row>
    <row r="46" spans="1:16" s="116" customFormat="1" ht="12" x14ac:dyDescent="0.2">
      <c r="A46" s="115"/>
      <c r="C46" s="129" t="s">
        <v>133</v>
      </c>
      <c r="D46" s="130"/>
      <c r="E46" s="128">
        <v>500</v>
      </c>
      <c r="F46" s="128" t="s">
        <v>136</v>
      </c>
      <c r="G46" s="128"/>
      <c r="H46" s="128" t="s">
        <v>136</v>
      </c>
      <c r="I46" s="128"/>
      <c r="J46" s="128" t="s">
        <v>136</v>
      </c>
      <c r="K46" s="128"/>
      <c r="L46" s="128" t="s">
        <v>136</v>
      </c>
      <c r="M46" s="128"/>
      <c r="N46" s="128" t="s">
        <v>136</v>
      </c>
      <c r="O46" s="128"/>
      <c r="P46" s="128">
        <v>500</v>
      </c>
    </row>
    <row r="47" spans="1:16" s="117" customFormat="1" ht="24" x14ac:dyDescent="0.2">
      <c r="A47" s="118"/>
      <c r="C47" s="119" t="s">
        <v>166</v>
      </c>
      <c r="D47" s="120" t="s">
        <v>379</v>
      </c>
      <c r="E47" s="126">
        <v>500</v>
      </c>
      <c r="F47" s="128" t="s">
        <v>136</v>
      </c>
      <c r="G47" s="126"/>
      <c r="H47" s="128" t="s">
        <v>136</v>
      </c>
      <c r="I47" s="126"/>
      <c r="J47" s="128" t="s">
        <v>136</v>
      </c>
      <c r="K47" s="126"/>
      <c r="L47" s="128" t="s">
        <v>136</v>
      </c>
      <c r="M47" s="126"/>
      <c r="N47" s="128" t="s">
        <v>136</v>
      </c>
      <c r="O47" s="126"/>
      <c r="P47" s="126">
        <v>500</v>
      </c>
    </row>
    <row r="48" spans="1:16" s="116" customFormat="1" ht="12" x14ac:dyDescent="0.2">
      <c r="A48" s="115"/>
      <c r="C48" s="129" t="s">
        <v>112</v>
      </c>
      <c r="D48" s="130"/>
      <c r="E48" s="128">
        <v>200</v>
      </c>
      <c r="F48" s="128" t="s">
        <v>136</v>
      </c>
      <c r="G48" s="128"/>
      <c r="H48" s="128" t="s">
        <v>136</v>
      </c>
      <c r="I48" s="128"/>
      <c r="J48" s="128" t="s">
        <v>136</v>
      </c>
      <c r="K48" s="128"/>
      <c r="L48" s="128" t="s">
        <v>136</v>
      </c>
      <c r="M48" s="128"/>
      <c r="N48" s="128" t="s">
        <v>136</v>
      </c>
      <c r="O48" s="128"/>
      <c r="P48" s="128">
        <v>200</v>
      </c>
    </row>
    <row r="49" spans="1:16" s="117" customFormat="1" ht="12" x14ac:dyDescent="0.2">
      <c r="A49" s="118"/>
      <c r="C49" s="119" t="s">
        <v>167</v>
      </c>
      <c r="D49" s="120" t="s">
        <v>168</v>
      </c>
      <c r="E49" s="126">
        <v>200</v>
      </c>
      <c r="F49" s="128" t="s">
        <v>136</v>
      </c>
      <c r="G49" s="126"/>
      <c r="H49" s="128" t="s">
        <v>136</v>
      </c>
      <c r="I49" s="126"/>
      <c r="J49" s="128" t="s">
        <v>136</v>
      </c>
      <c r="K49" s="126"/>
      <c r="L49" s="128" t="s">
        <v>136</v>
      </c>
      <c r="M49" s="126"/>
      <c r="N49" s="128" t="s">
        <v>136</v>
      </c>
      <c r="O49" s="126"/>
      <c r="P49" s="126">
        <v>200</v>
      </c>
    </row>
    <row r="50" spans="1:16" s="116" customFormat="1" ht="12" x14ac:dyDescent="0.2">
      <c r="A50" s="115"/>
      <c r="C50" s="129" t="s">
        <v>115</v>
      </c>
      <c r="D50" s="130"/>
      <c r="E50" s="128">
        <v>250</v>
      </c>
      <c r="F50" s="128">
        <v>330</v>
      </c>
      <c r="G50" s="128"/>
      <c r="H50" s="128" t="s">
        <v>136</v>
      </c>
      <c r="I50" s="128"/>
      <c r="J50" s="128" t="s">
        <v>136</v>
      </c>
      <c r="K50" s="128"/>
      <c r="L50" s="128" t="s">
        <v>136</v>
      </c>
      <c r="M50" s="128"/>
      <c r="N50" s="128" t="s">
        <v>136</v>
      </c>
      <c r="O50" s="128"/>
      <c r="P50" s="128">
        <v>580</v>
      </c>
    </row>
    <row r="51" spans="1:16" s="117" customFormat="1" ht="24" x14ac:dyDescent="0.2">
      <c r="A51" s="118"/>
      <c r="C51" s="119" t="s">
        <v>169</v>
      </c>
      <c r="D51" s="120" t="s">
        <v>380</v>
      </c>
      <c r="E51" s="128" t="s">
        <v>136</v>
      </c>
      <c r="F51" s="126">
        <v>330</v>
      </c>
      <c r="G51" s="126"/>
      <c r="H51" s="128" t="s">
        <v>136</v>
      </c>
      <c r="I51" s="126"/>
      <c r="J51" s="128" t="s">
        <v>136</v>
      </c>
      <c r="K51" s="126"/>
      <c r="L51" s="128" t="s">
        <v>136</v>
      </c>
      <c r="M51" s="126"/>
      <c r="N51" s="128" t="s">
        <v>136</v>
      </c>
      <c r="O51" s="126"/>
      <c r="P51" s="126">
        <v>330</v>
      </c>
    </row>
    <row r="52" spans="1:16" s="117" customFormat="1" ht="24" x14ac:dyDescent="0.2">
      <c r="A52" s="118"/>
      <c r="C52" s="119" t="s">
        <v>170</v>
      </c>
      <c r="D52" s="120" t="s">
        <v>422</v>
      </c>
      <c r="E52" s="126">
        <v>250</v>
      </c>
      <c r="F52" s="128" t="s">
        <v>136</v>
      </c>
      <c r="G52" s="126"/>
      <c r="H52" s="128" t="s">
        <v>136</v>
      </c>
      <c r="I52" s="126"/>
      <c r="J52" s="128" t="s">
        <v>136</v>
      </c>
      <c r="K52" s="126"/>
      <c r="L52" s="128" t="s">
        <v>136</v>
      </c>
      <c r="M52" s="126"/>
      <c r="N52" s="128" t="s">
        <v>136</v>
      </c>
      <c r="O52" s="126"/>
      <c r="P52" s="126">
        <v>250</v>
      </c>
    </row>
    <row r="53" spans="1:16" s="116" customFormat="1" ht="12" x14ac:dyDescent="0.2">
      <c r="A53" s="115"/>
      <c r="C53" s="129" t="s">
        <v>127</v>
      </c>
      <c r="D53" s="130"/>
      <c r="E53" s="128">
        <v>163.29657280000001</v>
      </c>
      <c r="F53" s="128">
        <v>165</v>
      </c>
      <c r="G53" s="128"/>
      <c r="H53" s="128" t="s">
        <v>136</v>
      </c>
      <c r="I53" s="128"/>
      <c r="J53" s="128" t="s">
        <v>136</v>
      </c>
      <c r="K53" s="128"/>
      <c r="L53" s="128" t="s">
        <v>136</v>
      </c>
      <c r="M53" s="128"/>
      <c r="N53" s="128" t="s">
        <v>136</v>
      </c>
      <c r="O53" s="128"/>
      <c r="P53" s="128">
        <v>328.29657280000004</v>
      </c>
    </row>
    <row r="54" spans="1:16" s="117" customFormat="1" ht="12" x14ac:dyDescent="0.2">
      <c r="A54" s="118"/>
      <c r="C54" s="119" t="s">
        <v>171</v>
      </c>
      <c r="D54" s="120" t="s">
        <v>172</v>
      </c>
      <c r="E54" s="126">
        <v>163.29657280000001</v>
      </c>
      <c r="F54" s="126">
        <v>165</v>
      </c>
      <c r="G54" s="126"/>
      <c r="H54" s="128" t="s">
        <v>136</v>
      </c>
      <c r="I54" s="126"/>
      <c r="J54" s="128" t="s">
        <v>136</v>
      </c>
      <c r="K54" s="126"/>
      <c r="L54" s="128" t="s">
        <v>136</v>
      </c>
      <c r="M54" s="126"/>
      <c r="N54" s="128" t="s">
        <v>136</v>
      </c>
      <c r="O54" s="126"/>
      <c r="P54" s="126">
        <v>328.29657280000004</v>
      </c>
    </row>
    <row r="55" spans="1:16" s="116" customFormat="1" ht="12" x14ac:dyDescent="0.2">
      <c r="A55" s="115"/>
      <c r="C55" s="129" t="s">
        <v>128</v>
      </c>
      <c r="D55" s="130"/>
      <c r="E55" s="128" t="s">
        <v>136</v>
      </c>
      <c r="F55" s="128">
        <v>400</v>
      </c>
      <c r="G55" s="128"/>
      <c r="H55" s="128" t="s">
        <v>136</v>
      </c>
      <c r="I55" s="128"/>
      <c r="J55" s="128" t="s">
        <v>136</v>
      </c>
      <c r="K55" s="128"/>
      <c r="L55" s="128" t="s">
        <v>136</v>
      </c>
      <c r="M55" s="128"/>
      <c r="N55" s="128" t="s">
        <v>136</v>
      </c>
      <c r="O55" s="128"/>
      <c r="P55" s="128">
        <v>400</v>
      </c>
    </row>
    <row r="56" spans="1:16" s="117" customFormat="1" ht="12" x14ac:dyDescent="0.2">
      <c r="A56" s="118"/>
      <c r="C56" s="119" t="s">
        <v>173</v>
      </c>
      <c r="D56" s="120" t="s">
        <v>174</v>
      </c>
      <c r="E56" s="128" t="s">
        <v>136</v>
      </c>
      <c r="F56" s="126">
        <v>400</v>
      </c>
      <c r="G56" s="126"/>
      <c r="H56" s="128" t="s">
        <v>136</v>
      </c>
      <c r="I56" s="126"/>
      <c r="J56" s="128" t="s">
        <v>136</v>
      </c>
      <c r="K56" s="126"/>
      <c r="L56" s="128" t="s">
        <v>136</v>
      </c>
      <c r="M56" s="126"/>
      <c r="N56" s="128" t="s">
        <v>136</v>
      </c>
      <c r="O56" s="126"/>
      <c r="P56" s="126">
        <v>400</v>
      </c>
    </row>
    <row r="57" spans="1:16" s="116" customFormat="1" ht="12" x14ac:dyDescent="0.2">
      <c r="A57" s="115"/>
      <c r="B57" s="116" t="s">
        <v>119</v>
      </c>
      <c r="C57" s="129"/>
      <c r="D57" s="130"/>
      <c r="E57" s="128" t="s">
        <v>136</v>
      </c>
      <c r="F57" s="128" t="s">
        <v>136</v>
      </c>
      <c r="G57" s="128"/>
      <c r="H57" s="128">
        <v>220.17099999999999</v>
      </c>
      <c r="I57" s="128"/>
      <c r="J57" s="128" t="s">
        <v>136</v>
      </c>
      <c r="K57" s="128"/>
      <c r="L57" s="128">
        <v>75.5</v>
      </c>
      <c r="M57" s="128"/>
      <c r="N57" s="128" t="s">
        <v>136</v>
      </c>
      <c r="O57" s="128"/>
      <c r="P57" s="128">
        <v>295.67099999999999</v>
      </c>
    </row>
    <row r="58" spans="1:16" s="116" customFormat="1" ht="12" x14ac:dyDescent="0.2">
      <c r="A58" s="115"/>
      <c r="C58" s="129" t="s">
        <v>133</v>
      </c>
      <c r="D58" s="130"/>
      <c r="E58" s="128" t="s">
        <v>136</v>
      </c>
      <c r="F58" s="128" t="s">
        <v>136</v>
      </c>
      <c r="G58" s="128"/>
      <c r="H58" s="128">
        <v>17.5</v>
      </c>
      <c r="I58" s="128"/>
      <c r="J58" s="128" t="s">
        <v>136</v>
      </c>
      <c r="K58" s="128"/>
      <c r="L58" s="128" t="s">
        <v>136</v>
      </c>
      <c r="M58" s="128"/>
      <c r="N58" s="128" t="s">
        <v>136</v>
      </c>
      <c r="O58" s="128"/>
      <c r="P58" s="128">
        <v>17.5</v>
      </c>
    </row>
    <row r="59" spans="1:16" s="117" customFormat="1" ht="12" x14ac:dyDescent="0.2">
      <c r="A59" s="118"/>
      <c r="C59" s="119" t="s">
        <v>175</v>
      </c>
      <c r="D59" s="120" t="s">
        <v>176</v>
      </c>
      <c r="E59" s="128" t="s">
        <v>136</v>
      </c>
      <c r="F59" s="128" t="s">
        <v>136</v>
      </c>
      <c r="G59" s="126"/>
      <c r="H59" s="126">
        <v>17.5</v>
      </c>
      <c r="I59" s="126"/>
      <c r="J59" s="128" t="s">
        <v>136</v>
      </c>
      <c r="K59" s="126"/>
      <c r="L59" s="128" t="s">
        <v>136</v>
      </c>
      <c r="M59" s="126"/>
      <c r="N59" s="128" t="s">
        <v>136</v>
      </c>
      <c r="O59" s="126"/>
      <c r="P59" s="126">
        <v>17.5</v>
      </c>
    </row>
    <row r="60" spans="1:16" s="116" customFormat="1" ht="12" x14ac:dyDescent="0.2">
      <c r="A60" s="115"/>
      <c r="C60" s="129" t="s">
        <v>112</v>
      </c>
      <c r="D60" s="130"/>
      <c r="E60" s="128" t="s">
        <v>136</v>
      </c>
      <c r="F60" s="128" t="s">
        <v>136</v>
      </c>
      <c r="G60" s="128"/>
      <c r="H60" s="128">
        <v>36</v>
      </c>
      <c r="I60" s="128"/>
      <c r="J60" s="128" t="s">
        <v>136</v>
      </c>
      <c r="K60" s="128"/>
      <c r="L60" s="128" t="s">
        <v>136</v>
      </c>
      <c r="M60" s="128"/>
      <c r="N60" s="128" t="s">
        <v>136</v>
      </c>
      <c r="O60" s="128"/>
      <c r="P60" s="128">
        <v>36</v>
      </c>
    </row>
    <row r="61" spans="1:16" s="117" customFormat="1" ht="24" x14ac:dyDescent="0.2">
      <c r="A61" s="118"/>
      <c r="C61" s="119" t="s">
        <v>177</v>
      </c>
      <c r="D61" s="120" t="s">
        <v>381</v>
      </c>
      <c r="E61" s="128" t="s">
        <v>136</v>
      </c>
      <c r="F61" s="128" t="s">
        <v>136</v>
      </c>
      <c r="G61" s="126"/>
      <c r="H61" s="126">
        <v>21</v>
      </c>
      <c r="I61" s="126"/>
      <c r="J61" s="128" t="s">
        <v>136</v>
      </c>
      <c r="K61" s="126"/>
      <c r="L61" s="128" t="s">
        <v>136</v>
      </c>
      <c r="M61" s="126"/>
      <c r="N61" s="128" t="s">
        <v>136</v>
      </c>
      <c r="O61" s="126"/>
      <c r="P61" s="126">
        <v>21</v>
      </c>
    </row>
    <row r="62" spans="1:16" s="117" customFormat="1" ht="12" customHeight="1" x14ac:dyDescent="0.2">
      <c r="A62" s="118"/>
      <c r="C62" s="119" t="s">
        <v>178</v>
      </c>
      <c r="D62" s="120" t="s">
        <v>382</v>
      </c>
      <c r="E62" s="128" t="s">
        <v>136</v>
      </c>
      <c r="F62" s="128" t="s">
        <v>136</v>
      </c>
      <c r="G62" s="126"/>
      <c r="H62" s="126">
        <v>15</v>
      </c>
      <c r="I62" s="126"/>
      <c r="J62" s="128" t="s">
        <v>136</v>
      </c>
      <c r="K62" s="126"/>
      <c r="L62" s="128" t="s">
        <v>136</v>
      </c>
      <c r="M62" s="126"/>
      <c r="N62" s="128" t="s">
        <v>136</v>
      </c>
      <c r="O62" s="126"/>
      <c r="P62" s="126">
        <v>15</v>
      </c>
    </row>
    <row r="63" spans="1:16" s="116" customFormat="1" ht="12" x14ac:dyDescent="0.2">
      <c r="A63" s="115"/>
      <c r="C63" s="129" t="s">
        <v>129</v>
      </c>
      <c r="D63" s="130"/>
      <c r="E63" s="128" t="s">
        <v>136</v>
      </c>
      <c r="F63" s="128" t="s">
        <v>136</v>
      </c>
      <c r="G63" s="128"/>
      <c r="H63" s="128">
        <v>30</v>
      </c>
      <c r="I63" s="128"/>
      <c r="J63" s="128" t="s">
        <v>136</v>
      </c>
      <c r="K63" s="128"/>
      <c r="L63" s="128" t="s">
        <v>136</v>
      </c>
      <c r="M63" s="128"/>
      <c r="N63" s="128" t="s">
        <v>136</v>
      </c>
      <c r="O63" s="128"/>
      <c r="P63" s="128">
        <v>30</v>
      </c>
    </row>
    <row r="64" spans="1:16" s="117" customFormat="1" ht="12" x14ac:dyDescent="0.2">
      <c r="A64" s="118"/>
      <c r="C64" s="119" t="s">
        <v>179</v>
      </c>
      <c r="D64" s="120" t="s">
        <v>383</v>
      </c>
      <c r="E64" s="128" t="s">
        <v>136</v>
      </c>
      <c r="F64" s="128" t="s">
        <v>136</v>
      </c>
      <c r="G64" s="126"/>
      <c r="H64" s="126">
        <v>30</v>
      </c>
      <c r="I64" s="126"/>
      <c r="J64" s="128" t="s">
        <v>136</v>
      </c>
      <c r="K64" s="126"/>
      <c r="L64" s="128" t="s">
        <v>136</v>
      </c>
      <c r="M64" s="126"/>
      <c r="N64" s="128" t="s">
        <v>136</v>
      </c>
      <c r="O64" s="126"/>
      <c r="P64" s="126">
        <v>30</v>
      </c>
    </row>
    <row r="65" spans="1:16" s="116" customFormat="1" ht="12" x14ac:dyDescent="0.2">
      <c r="A65" s="115"/>
      <c r="C65" s="129" t="s">
        <v>115</v>
      </c>
      <c r="D65" s="130"/>
      <c r="E65" s="128" t="s">
        <v>136</v>
      </c>
      <c r="F65" s="128" t="s">
        <v>136</v>
      </c>
      <c r="G65" s="128"/>
      <c r="H65" s="128">
        <v>50</v>
      </c>
      <c r="I65" s="128"/>
      <c r="J65" s="128" t="s">
        <v>136</v>
      </c>
      <c r="K65" s="128"/>
      <c r="L65" s="128" t="s">
        <v>136</v>
      </c>
      <c r="M65" s="128"/>
      <c r="N65" s="128" t="s">
        <v>136</v>
      </c>
      <c r="O65" s="128"/>
      <c r="P65" s="128">
        <v>50</v>
      </c>
    </row>
    <row r="66" spans="1:16" s="117" customFormat="1" ht="24" x14ac:dyDescent="0.2">
      <c r="A66" s="118"/>
      <c r="C66" s="119" t="s">
        <v>180</v>
      </c>
      <c r="D66" s="120" t="s">
        <v>384</v>
      </c>
      <c r="E66" s="128" t="s">
        <v>136</v>
      </c>
      <c r="F66" s="128" t="s">
        <v>136</v>
      </c>
      <c r="G66" s="126"/>
      <c r="H66" s="126">
        <v>50</v>
      </c>
      <c r="I66" s="126"/>
      <c r="J66" s="128" t="s">
        <v>136</v>
      </c>
      <c r="K66" s="126"/>
      <c r="L66" s="128" t="s">
        <v>136</v>
      </c>
      <c r="M66" s="126"/>
      <c r="N66" s="128" t="s">
        <v>136</v>
      </c>
      <c r="O66" s="126"/>
      <c r="P66" s="126">
        <v>50</v>
      </c>
    </row>
    <row r="67" spans="1:16" s="116" customFormat="1" ht="12" x14ac:dyDescent="0.2">
      <c r="A67" s="115"/>
      <c r="C67" s="129" t="s">
        <v>127</v>
      </c>
      <c r="D67" s="130"/>
      <c r="E67" s="128" t="s">
        <v>136</v>
      </c>
      <c r="F67" s="128" t="s">
        <v>136</v>
      </c>
      <c r="G67" s="128"/>
      <c r="H67" s="128">
        <v>86.671000000000006</v>
      </c>
      <c r="I67" s="128"/>
      <c r="J67" s="128" t="s">
        <v>136</v>
      </c>
      <c r="K67" s="128"/>
      <c r="L67" s="128">
        <v>75.5</v>
      </c>
      <c r="M67" s="128"/>
      <c r="N67" s="128" t="s">
        <v>136</v>
      </c>
      <c r="O67" s="128"/>
      <c r="P67" s="128">
        <v>162.17099999999999</v>
      </c>
    </row>
    <row r="68" spans="1:16" s="117" customFormat="1" ht="24" x14ac:dyDescent="0.2">
      <c r="A68" s="118"/>
      <c r="C68" s="119" t="s">
        <v>181</v>
      </c>
      <c r="D68" s="120" t="s">
        <v>385</v>
      </c>
      <c r="E68" s="128" t="s">
        <v>136</v>
      </c>
      <c r="F68" s="128" t="s">
        <v>136</v>
      </c>
      <c r="G68" s="126"/>
      <c r="H68" s="128" t="s">
        <v>136</v>
      </c>
      <c r="I68" s="126"/>
      <c r="J68" s="128" t="s">
        <v>136</v>
      </c>
      <c r="K68" s="126"/>
      <c r="L68" s="126">
        <v>75.5</v>
      </c>
      <c r="M68" s="126"/>
      <c r="N68" s="128" t="s">
        <v>136</v>
      </c>
      <c r="O68" s="126"/>
      <c r="P68" s="126">
        <v>75.5</v>
      </c>
    </row>
    <row r="69" spans="1:16" s="117" customFormat="1" ht="12" x14ac:dyDescent="0.2">
      <c r="A69" s="118"/>
      <c r="C69" s="119" t="s">
        <v>182</v>
      </c>
      <c r="D69" s="120" t="s">
        <v>183</v>
      </c>
      <c r="E69" s="128" t="s">
        <v>136</v>
      </c>
      <c r="F69" s="128" t="s">
        <v>136</v>
      </c>
      <c r="G69" s="126"/>
      <c r="H69" s="126">
        <v>86.671000000000006</v>
      </c>
      <c r="I69" s="126"/>
      <c r="J69" s="128" t="s">
        <v>136</v>
      </c>
      <c r="K69" s="126"/>
      <c r="L69" s="128" t="s">
        <v>136</v>
      </c>
      <c r="M69" s="126"/>
      <c r="N69" s="128" t="s">
        <v>136</v>
      </c>
      <c r="O69" s="126"/>
      <c r="P69" s="126">
        <v>86.671000000000006</v>
      </c>
    </row>
    <row r="70" spans="1:16" s="116" customFormat="1" ht="12" x14ac:dyDescent="0.2">
      <c r="A70" s="115"/>
      <c r="B70" s="116" t="s">
        <v>18</v>
      </c>
      <c r="C70" s="129"/>
      <c r="D70" s="130"/>
      <c r="E70" s="128">
        <v>625</v>
      </c>
      <c r="F70" s="128">
        <v>425</v>
      </c>
      <c r="G70" s="128"/>
      <c r="H70" s="128" t="s">
        <v>136</v>
      </c>
      <c r="I70" s="128"/>
      <c r="J70" s="128" t="s">
        <v>136</v>
      </c>
      <c r="K70" s="128"/>
      <c r="L70" s="128">
        <v>358</v>
      </c>
      <c r="M70" s="128"/>
      <c r="N70" s="128">
        <v>3</v>
      </c>
      <c r="O70" s="128"/>
      <c r="P70" s="128">
        <v>1411</v>
      </c>
    </row>
    <row r="71" spans="1:16" s="116" customFormat="1" ht="12" x14ac:dyDescent="0.2">
      <c r="A71" s="115"/>
      <c r="C71" s="129" t="s">
        <v>133</v>
      </c>
      <c r="D71" s="130"/>
      <c r="E71" s="128" t="s">
        <v>136</v>
      </c>
      <c r="F71" s="128" t="s">
        <v>136</v>
      </c>
      <c r="G71" s="128"/>
      <c r="H71" s="128" t="s">
        <v>136</v>
      </c>
      <c r="I71" s="128"/>
      <c r="J71" s="128" t="s">
        <v>136</v>
      </c>
      <c r="K71" s="128"/>
      <c r="L71" s="128" t="s">
        <v>136</v>
      </c>
      <c r="M71" s="128"/>
      <c r="N71" s="128">
        <v>3</v>
      </c>
      <c r="O71" s="128"/>
      <c r="P71" s="128">
        <v>3</v>
      </c>
    </row>
    <row r="72" spans="1:16" s="117" customFormat="1" ht="24" x14ac:dyDescent="0.2">
      <c r="A72" s="118"/>
      <c r="C72" s="119" t="s">
        <v>184</v>
      </c>
      <c r="D72" s="120" t="s">
        <v>386</v>
      </c>
      <c r="E72" s="128" t="s">
        <v>136</v>
      </c>
      <c r="F72" s="128" t="s">
        <v>136</v>
      </c>
      <c r="G72" s="126"/>
      <c r="H72" s="128" t="s">
        <v>136</v>
      </c>
      <c r="I72" s="126"/>
      <c r="J72" s="128" t="s">
        <v>136</v>
      </c>
      <c r="K72" s="126"/>
      <c r="L72" s="128" t="s">
        <v>136</v>
      </c>
      <c r="M72" s="126"/>
      <c r="N72" s="126">
        <v>3</v>
      </c>
      <c r="O72" s="126"/>
      <c r="P72" s="126">
        <v>3</v>
      </c>
    </row>
    <row r="73" spans="1:16" s="116" customFormat="1" ht="12" x14ac:dyDescent="0.2">
      <c r="A73" s="115"/>
      <c r="C73" s="129" t="s">
        <v>112</v>
      </c>
      <c r="D73" s="130"/>
      <c r="E73" s="128">
        <v>300</v>
      </c>
      <c r="F73" s="128" t="s">
        <v>136</v>
      </c>
      <c r="G73" s="128"/>
      <c r="H73" s="128" t="s">
        <v>136</v>
      </c>
      <c r="I73" s="128"/>
      <c r="J73" s="128" t="s">
        <v>136</v>
      </c>
      <c r="K73" s="128"/>
      <c r="L73" s="128">
        <v>108</v>
      </c>
      <c r="M73" s="128"/>
      <c r="N73" s="128" t="s">
        <v>136</v>
      </c>
      <c r="O73" s="128"/>
      <c r="P73" s="128">
        <v>408</v>
      </c>
    </row>
    <row r="74" spans="1:16" s="117" customFormat="1" ht="12" x14ac:dyDescent="0.2">
      <c r="A74" s="118"/>
      <c r="C74" s="119" t="s">
        <v>185</v>
      </c>
      <c r="D74" s="120" t="s">
        <v>186</v>
      </c>
      <c r="E74" s="126">
        <v>300</v>
      </c>
      <c r="F74" s="128" t="s">
        <v>136</v>
      </c>
      <c r="G74" s="126"/>
      <c r="H74" s="128" t="s">
        <v>136</v>
      </c>
      <c r="I74" s="126"/>
      <c r="J74" s="128" t="s">
        <v>136</v>
      </c>
      <c r="K74" s="126"/>
      <c r="L74" s="126">
        <v>108</v>
      </c>
      <c r="M74" s="126"/>
      <c r="N74" s="128" t="s">
        <v>136</v>
      </c>
      <c r="O74" s="126"/>
      <c r="P74" s="126">
        <v>408</v>
      </c>
    </row>
    <row r="75" spans="1:16" s="116" customFormat="1" ht="12" x14ac:dyDescent="0.2">
      <c r="A75" s="115"/>
      <c r="C75" s="129" t="s">
        <v>113</v>
      </c>
      <c r="D75" s="130"/>
      <c r="E75" s="128">
        <v>200</v>
      </c>
      <c r="F75" s="128">
        <v>200</v>
      </c>
      <c r="G75" s="128"/>
      <c r="H75" s="128" t="s">
        <v>136</v>
      </c>
      <c r="I75" s="128"/>
      <c r="J75" s="128" t="s">
        <v>136</v>
      </c>
      <c r="K75" s="128"/>
      <c r="L75" s="128" t="s">
        <v>136</v>
      </c>
      <c r="M75" s="128"/>
      <c r="N75" s="128" t="s">
        <v>136</v>
      </c>
      <c r="O75" s="128"/>
      <c r="P75" s="128">
        <v>400</v>
      </c>
    </row>
    <row r="76" spans="1:16" s="117" customFormat="1" ht="12" x14ac:dyDescent="0.2">
      <c r="A76" s="118"/>
      <c r="C76" s="119" t="s">
        <v>187</v>
      </c>
      <c r="D76" s="120" t="s">
        <v>188</v>
      </c>
      <c r="E76" s="126">
        <v>100</v>
      </c>
      <c r="F76" s="128" t="s">
        <v>136</v>
      </c>
      <c r="G76" s="126"/>
      <c r="H76" s="128" t="s">
        <v>136</v>
      </c>
      <c r="I76" s="126"/>
      <c r="J76" s="128" t="s">
        <v>136</v>
      </c>
      <c r="K76" s="126"/>
      <c r="L76" s="128" t="s">
        <v>136</v>
      </c>
      <c r="M76" s="126"/>
      <c r="N76" s="128" t="s">
        <v>136</v>
      </c>
      <c r="O76" s="126"/>
      <c r="P76" s="126">
        <v>100</v>
      </c>
    </row>
    <row r="77" spans="1:16" s="117" customFormat="1" ht="12" x14ac:dyDescent="0.2">
      <c r="A77" s="118"/>
      <c r="C77" s="119" t="s">
        <v>189</v>
      </c>
      <c r="D77" s="120" t="s">
        <v>190</v>
      </c>
      <c r="E77" s="126">
        <v>100</v>
      </c>
      <c r="F77" s="126">
        <v>200</v>
      </c>
      <c r="G77" s="126"/>
      <c r="H77" s="128" t="s">
        <v>136</v>
      </c>
      <c r="I77" s="126"/>
      <c r="J77" s="128" t="s">
        <v>136</v>
      </c>
      <c r="K77" s="126"/>
      <c r="L77" s="128" t="s">
        <v>136</v>
      </c>
      <c r="M77" s="126"/>
      <c r="N77" s="128" t="s">
        <v>136</v>
      </c>
      <c r="O77" s="126"/>
      <c r="P77" s="126">
        <v>300</v>
      </c>
    </row>
    <row r="78" spans="1:16" s="116" customFormat="1" ht="12" x14ac:dyDescent="0.2">
      <c r="A78" s="115"/>
      <c r="C78" s="129" t="s">
        <v>129</v>
      </c>
      <c r="D78" s="130"/>
      <c r="E78" s="128" t="s">
        <v>136</v>
      </c>
      <c r="F78" s="128">
        <v>100</v>
      </c>
      <c r="G78" s="128"/>
      <c r="H78" s="128" t="s">
        <v>136</v>
      </c>
      <c r="I78" s="128"/>
      <c r="J78" s="128" t="s">
        <v>136</v>
      </c>
      <c r="K78" s="128"/>
      <c r="L78" s="128" t="s">
        <v>136</v>
      </c>
      <c r="M78" s="128"/>
      <c r="N78" s="128" t="s">
        <v>136</v>
      </c>
      <c r="O78" s="128"/>
      <c r="P78" s="128">
        <v>100</v>
      </c>
    </row>
    <row r="79" spans="1:16" s="117" customFormat="1" ht="12" x14ac:dyDescent="0.2">
      <c r="A79" s="118"/>
      <c r="C79" s="119" t="s">
        <v>191</v>
      </c>
      <c r="D79" s="120" t="s">
        <v>192</v>
      </c>
      <c r="E79" s="128" t="s">
        <v>136</v>
      </c>
      <c r="F79" s="126">
        <v>100</v>
      </c>
      <c r="G79" s="126"/>
      <c r="H79" s="128" t="s">
        <v>136</v>
      </c>
      <c r="I79" s="126"/>
      <c r="J79" s="128" t="s">
        <v>136</v>
      </c>
      <c r="K79" s="126"/>
      <c r="L79" s="128" t="s">
        <v>136</v>
      </c>
      <c r="M79" s="126"/>
      <c r="N79" s="128" t="s">
        <v>136</v>
      </c>
      <c r="O79" s="126"/>
      <c r="P79" s="126">
        <v>100</v>
      </c>
    </row>
    <row r="80" spans="1:16" s="116" customFormat="1" ht="12" x14ac:dyDescent="0.2">
      <c r="A80" s="115"/>
      <c r="C80" s="129" t="s">
        <v>115</v>
      </c>
      <c r="D80" s="130"/>
      <c r="E80" s="128">
        <v>125</v>
      </c>
      <c r="F80" s="128">
        <v>125</v>
      </c>
      <c r="G80" s="128"/>
      <c r="H80" s="128" t="s">
        <v>136</v>
      </c>
      <c r="I80" s="128"/>
      <c r="J80" s="128" t="s">
        <v>136</v>
      </c>
      <c r="K80" s="128"/>
      <c r="L80" s="128">
        <v>250</v>
      </c>
      <c r="M80" s="128"/>
      <c r="N80" s="128" t="s">
        <v>136</v>
      </c>
      <c r="O80" s="128"/>
      <c r="P80" s="128">
        <v>500</v>
      </c>
    </row>
    <row r="81" spans="1:16" s="117" customFormat="1" ht="24" x14ac:dyDescent="0.2">
      <c r="A81" s="118"/>
      <c r="C81" s="119" t="s">
        <v>193</v>
      </c>
      <c r="D81" s="120" t="s">
        <v>387</v>
      </c>
      <c r="E81" s="126">
        <v>125</v>
      </c>
      <c r="F81" s="126">
        <v>125</v>
      </c>
      <c r="G81" s="126"/>
      <c r="H81" s="128" t="s">
        <v>136</v>
      </c>
      <c r="I81" s="126"/>
      <c r="J81" s="128" t="s">
        <v>136</v>
      </c>
      <c r="K81" s="126"/>
      <c r="L81" s="126">
        <v>250</v>
      </c>
      <c r="M81" s="126"/>
      <c r="N81" s="128" t="s">
        <v>136</v>
      </c>
      <c r="O81" s="126"/>
      <c r="P81" s="126">
        <v>500</v>
      </c>
    </row>
    <row r="82" spans="1:16" s="117" customFormat="1" ht="12" x14ac:dyDescent="0.2">
      <c r="A82" s="118"/>
      <c r="C82" s="119"/>
      <c r="D82" s="120"/>
      <c r="E82" s="126"/>
      <c r="F82" s="126"/>
      <c r="G82" s="126"/>
      <c r="H82" s="126"/>
      <c r="I82" s="126"/>
      <c r="J82" s="126"/>
      <c r="K82" s="126"/>
      <c r="L82" s="126"/>
      <c r="M82" s="126"/>
      <c r="N82" s="126"/>
      <c r="O82" s="126"/>
      <c r="P82" s="126"/>
    </row>
    <row r="83" spans="1:16" s="116" customFormat="1" ht="12" x14ac:dyDescent="0.2">
      <c r="A83" s="115" t="s">
        <v>123</v>
      </c>
      <c r="C83" s="129"/>
      <c r="D83" s="130"/>
      <c r="E83" s="128">
        <v>981.61196177999989</v>
      </c>
      <c r="F83" s="128">
        <v>254.9</v>
      </c>
      <c r="G83" s="128"/>
      <c r="H83" s="128">
        <v>3</v>
      </c>
      <c r="I83" s="128"/>
      <c r="J83" s="128">
        <v>2.8</v>
      </c>
      <c r="K83" s="128"/>
      <c r="L83" s="128">
        <v>168.1</v>
      </c>
      <c r="M83" s="128"/>
      <c r="N83" s="128">
        <v>35.5</v>
      </c>
      <c r="O83" s="128"/>
      <c r="P83" s="128">
        <v>1445.9119617799997</v>
      </c>
    </row>
    <row r="84" spans="1:16" s="116" customFormat="1" ht="12" x14ac:dyDescent="0.2">
      <c r="A84" s="115"/>
      <c r="B84" s="116" t="s">
        <v>423</v>
      </c>
      <c r="C84" s="129"/>
      <c r="D84" s="130"/>
      <c r="E84" s="128">
        <v>892.21196177999991</v>
      </c>
      <c r="F84" s="128" t="s">
        <v>136</v>
      </c>
      <c r="G84" s="128"/>
      <c r="H84" s="128" t="s">
        <v>136</v>
      </c>
      <c r="I84" s="128"/>
      <c r="J84" s="128" t="s">
        <v>136</v>
      </c>
      <c r="K84" s="128"/>
      <c r="L84" s="128">
        <v>65</v>
      </c>
      <c r="M84" s="128"/>
      <c r="N84" s="128" t="s">
        <v>136</v>
      </c>
      <c r="O84" s="128"/>
      <c r="P84" s="128">
        <v>957.21196177999991</v>
      </c>
    </row>
    <row r="85" spans="1:16" s="116" customFormat="1" ht="12" x14ac:dyDescent="0.2">
      <c r="A85" s="115"/>
      <c r="C85" s="129" t="s">
        <v>133</v>
      </c>
      <c r="D85" s="130"/>
      <c r="E85" s="128">
        <v>296.01406070999997</v>
      </c>
      <c r="F85" s="128" t="s">
        <v>136</v>
      </c>
      <c r="G85" s="128"/>
      <c r="H85" s="128" t="s">
        <v>136</v>
      </c>
      <c r="I85" s="128"/>
      <c r="J85" s="128" t="s">
        <v>136</v>
      </c>
      <c r="K85" s="128"/>
      <c r="L85" s="128">
        <v>65</v>
      </c>
      <c r="M85" s="128"/>
      <c r="N85" s="128" t="s">
        <v>136</v>
      </c>
      <c r="O85" s="128"/>
      <c r="P85" s="128">
        <v>361.01406070999997</v>
      </c>
    </row>
    <row r="86" spans="1:16" s="117" customFormat="1" ht="24" x14ac:dyDescent="0.2">
      <c r="A86" s="118"/>
      <c r="C86" s="119" t="s">
        <v>194</v>
      </c>
      <c r="D86" s="120" t="s">
        <v>388</v>
      </c>
      <c r="E86" s="126">
        <v>146.01406071</v>
      </c>
      <c r="F86" s="128" t="s">
        <v>136</v>
      </c>
      <c r="G86" s="126"/>
      <c r="H86" s="128" t="s">
        <v>136</v>
      </c>
      <c r="I86" s="126"/>
      <c r="J86" s="128" t="s">
        <v>136</v>
      </c>
      <c r="K86" s="126"/>
      <c r="L86" s="126">
        <v>65</v>
      </c>
      <c r="M86" s="126"/>
      <c r="N86" s="128" t="s">
        <v>136</v>
      </c>
      <c r="O86" s="126"/>
      <c r="P86" s="126">
        <v>211.01406071</v>
      </c>
    </row>
    <row r="87" spans="1:16" s="117" customFormat="1" ht="12" x14ac:dyDescent="0.2">
      <c r="A87" s="118"/>
      <c r="C87" s="119" t="s">
        <v>195</v>
      </c>
      <c r="D87" s="120" t="s">
        <v>196</v>
      </c>
      <c r="E87" s="126">
        <v>150</v>
      </c>
      <c r="F87" s="128" t="s">
        <v>136</v>
      </c>
      <c r="G87" s="126"/>
      <c r="H87" s="128" t="s">
        <v>136</v>
      </c>
      <c r="I87" s="126"/>
      <c r="J87" s="128" t="s">
        <v>136</v>
      </c>
      <c r="K87" s="126"/>
      <c r="L87" s="128" t="s">
        <v>136</v>
      </c>
      <c r="M87" s="126"/>
      <c r="N87" s="128" t="s">
        <v>136</v>
      </c>
      <c r="O87" s="126"/>
      <c r="P87" s="126">
        <v>150</v>
      </c>
    </row>
    <row r="88" spans="1:16" s="116" customFormat="1" ht="12" x14ac:dyDescent="0.2">
      <c r="A88" s="115"/>
      <c r="C88" s="129" t="s">
        <v>112</v>
      </c>
      <c r="D88" s="130"/>
      <c r="E88" s="128">
        <v>203.17134831000001</v>
      </c>
      <c r="F88" s="128" t="s">
        <v>136</v>
      </c>
      <c r="G88" s="128"/>
      <c r="H88" s="128" t="s">
        <v>136</v>
      </c>
      <c r="I88" s="128"/>
      <c r="J88" s="128" t="s">
        <v>136</v>
      </c>
      <c r="K88" s="128"/>
      <c r="L88" s="128" t="s">
        <v>136</v>
      </c>
      <c r="M88" s="128"/>
      <c r="N88" s="128" t="s">
        <v>136</v>
      </c>
      <c r="O88" s="128"/>
      <c r="P88" s="128">
        <v>203.17134831000001</v>
      </c>
    </row>
    <row r="89" spans="1:16" s="117" customFormat="1" ht="12" x14ac:dyDescent="0.2">
      <c r="A89" s="118"/>
      <c r="C89" s="119" t="s">
        <v>197</v>
      </c>
      <c r="D89" s="120" t="s">
        <v>198</v>
      </c>
      <c r="E89" s="126">
        <v>203.17134831000001</v>
      </c>
      <c r="F89" s="128" t="s">
        <v>136</v>
      </c>
      <c r="G89" s="126"/>
      <c r="H89" s="128" t="s">
        <v>136</v>
      </c>
      <c r="I89" s="126"/>
      <c r="J89" s="128" t="s">
        <v>136</v>
      </c>
      <c r="K89" s="126"/>
      <c r="L89" s="128" t="s">
        <v>136</v>
      </c>
      <c r="M89" s="126"/>
      <c r="N89" s="128" t="s">
        <v>136</v>
      </c>
      <c r="O89" s="126"/>
      <c r="P89" s="126">
        <v>203.17134831000001</v>
      </c>
    </row>
    <row r="90" spans="1:16" s="116" customFormat="1" ht="12" x14ac:dyDescent="0.2">
      <c r="A90" s="115"/>
      <c r="C90" s="129" t="s">
        <v>113</v>
      </c>
      <c r="D90" s="130"/>
      <c r="E90" s="128">
        <v>197.64495242000001</v>
      </c>
      <c r="F90" s="128" t="s">
        <v>136</v>
      </c>
      <c r="G90" s="128"/>
      <c r="H90" s="128" t="s">
        <v>136</v>
      </c>
      <c r="I90" s="128"/>
      <c r="J90" s="128" t="s">
        <v>136</v>
      </c>
      <c r="K90" s="128"/>
      <c r="L90" s="128" t="s">
        <v>136</v>
      </c>
      <c r="M90" s="128"/>
      <c r="N90" s="128" t="s">
        <v>136</v>
      </c>
      <c r="O90" s="128"/>
      <c r="P90" s="128">
        <v>197.64495242000001</v>
      </c>
    </row>
    <row r="91" spans="1:16" s="117" customFormat="1" ht="12" x14ac:dyDescent="0.2">
      <c r="A91" s="118"/>
      <c r="C91" s="119" t="s">
        <v>199</v>
      </c>
      <c r="D91" s="120" t="s">
        <v>200</v>
      </c>
      <c r="E91" s="126">
        <v>197.64495242000001</v>
      </c>
      <c r="F91" s="128" t="s">
        <v>136</v>
      </c>
      <c r="G91" s="126"/>
      <c r="H91" s="128" t="s">
        <v>136</v>
      </c>
      <c r="I91" s="126"/>
      <c r="J91" s="128" t="s">
        <v>136</v>
      </c>
      <c r="K91" s="126"/>
      <c r="L91" s="128" t="s">
        <v>136</v>
      </c>
      <c r="M91" s="126"/>
      <c r="N91" s="128" t="s">
        <v>136</v>
      </c>
      <c r="O91" s="126"/>
      <c r="P91" s="126">
        <v>197.64495242000001</v>
      </c>
    </row>
    <row r="92" spans="1:16" s="116" customFormat="1" ht="12" x14ac:dyDescent="0.2">
      <c r="A92" s="115"/>
      <c r="C92" s="129" t="s">
        <v>128</v>
      </c>
      <c r="D92" s="130"/>
      <c r="E92" s="128">
        <v>195.38160034000001</v>
      </c>
      <c r="F92" s="128" t="s">
        <v>136</v>
      </c>
      <c r="G92" s="128"/>
      <c r="H92" s="128" t="s">
        <v>136</v>
      </c>
      <c r="I92" s="128"/>
      <c r="J92" s="128" t="s">
        <v>136</v>
      </c>
      <c r="K92" s="128"/>
      <c r="L92" s="128" t="s">
        <v>136</v>
      </c>
      <c r="M92" s="128"/>
      <c r="N92" s="128" t="s">
        <v>136</v>
      </c>
      <c r="O92" s="128"/>
      <c r="P92" s="128">
        <v>195.38160034000001</v>
      </c>
    </row>
    <row r="93" spans="1:16" s="117" customFormat="1" ht="24" x14ac:dyDescent="0.2">
      <c r="A93" s="118"/>
      <c r="C93" s="119" t="s">
        <v>201</v>
      </c>
      <c r="D93" s="120" t="s">
        <v>389</v>
      </c>
      <c r="E93" s="126">
        <v>195.38160034000001</v>
      </c>
      <c r="F93" s="128" t="s">
        <v>136</v>
      </c>
      <c r="G93" s="126"/>
      <c r="H93" s="128" t="s">
        <v>136</v>
      </c>
      <c r="I93" s="126"/>
      <c r="J93" s="128" t="s">
        <v>136</v>
      </c>
      <c r="K93" s="126"/>
      <c r="L93" s="128" t="s">
        <v>136</v>
      </c>
      <c r="M93" s="126"/>
      <c r="N93" s="128" t="s">
        <v>136</v>
      </c>
      <c r="O93" s="126"/>
      <c r="P93" s="126">
        <v>195.38160034000001</v>
      </c>
    </row>
    <row r="94" spans="1:16" s="116" customFormat="1" ht="12" x14ac:dyDescent="0.2">
      <c r="A94" s="115"/>
      <c r="B94" s="116" t="s">
        <v>120</v>
      </c>
      <c r="C94" s="129"/>
      <c r="D94" s="130"/>
      <c r="E94" s="128">
        <v>89.4</v>
      </c>
      <c r="F94" s="128">
        <v>254.9</v>
      </c>
      <c r="G94" s="128"/>
      <c r="H94" s="128">
        <v>3</v>
      </c>
      <c r="I94" s="128"/>
      <c r="J94" s="128">
        <v>2.8</v>
      </c>
      <c r="K94" s="128"/>
      <c r="L94" s="128">
        <v>103.1</v>
      </c>
      <c r="M94" s="128"/>
      <c r="N94" s="128">
        <v>35.5</v>
      </c>
      <c r="O94" s="128"/>
      <c r="P94" s="128">
        <v>488.70000000000005</v>
      </c>
    </row>
    <row r="95" spans="1:16" s="116" customFormat="1" ht="12" x14ac:dyDescent="0.2">
      <c r="A95" s="115"/>
      <c r="C95" s="129" t="s">
        <v>133</v>
      </c>
      <c r="D95" s="130"/>
      <c r="E95" s="128">
        <v>14.4</v>
      </c>
      <c r="F95" s="128">
        <v>42.7</v>
      </c>
      <c r="G95" s="128"/>
      <c r="H95" s="128" t="s">
        <v>136</v>
      </c>
      <c r="I95" s="128"/>
      <c r="J95" s="128">
        <v>2.8</v>
      </c>
      <c r="K95" s="128"/>
      <c r="L95" s="128" t="s">
        <v>136</v>
      </c>
      <c r="M95" s="128"/>
      <c r="N95" s="128" t="s">
        <v>136</v>
      </c>
      <c r="O95" s="128"/>
      <c r="P95" s="128">
        <v>59.9</v>
      </c>
    </row>
    <row r="96" spans="1:16" s="117" customFormat="1" ht="12" x14ac:dyDescent="0.2">
      <c r="A96" s="118"/>
      <c r="C96" s="119" t="s">
        <v>202</v>
      </c>
      <c r="D96" s="120" t="s">
        <v>203</v>
      </c>
      <c r="E96" s="126">
        <v>14.4</v>
      </c>
      <c r="F96" s="126">
        <v>42.7</v>
      </c>
      <c r="G96" s="126"/>
      <c r="H96" s="128" t="s">
        <v>136</v>
      </c>
      <c r="I96" s="126"/>
      <c r="J96" s="128" t="s">
        <v>136</v>
      </c>
      <c r="K96" s="126"/>
      <c r="L96" s="128" t="s">
        <v>136</v>
      </c>
      <c r="M96" s="126"/>
      <c r="N96" s="128" t="s">
        <v>136</v>
      </c>
      <c r="O96" s="126"/>
      <c r="P96" s="126">
        <v>57.1</v>
      </c>
    </row>
    <row r="97" spans="1:16" s="117" customFormat="1" ht="12" x14ac:dyDescent="0.2">
      <c r="A97" s="118"/>
      <c r="C97" s="119" t="s">
        <v>204</v>
      </c>
      <c r="D97" s="120" t="s">
        <v>205</v>
      </c>
      <c r="E97" s="128" t="s">
        <v>136</v>
      </c>
      <c r="F97" s="128" t="s">
        <v>136</v>
      </c>
      <c r="G97" s="126"/>
      <c r="H97" s="128" t="s">
        <v>136</v>
      </c>
      <c r="I97" s="126"/>
      <c r="J97" s="126">
        <v>2.8</v>
      </c>
      <c r="K97" s="126"/>
      <c r="L97" s="128" t="s">
        <v>136</v>
      </c>
      <c r="M97" s="126"/>
      <c r="N97" s="128" t="s">
        <v>136</v>
      </c>
      <c r="O97" s="126"/>
      <c r="P97" s="126">
        <v>2.8</v>
      </c>
    </row>
    <row r="98" spans="1:16" s="116" customFormat="1" ht="12" x14ac:dyDescent="0.2">
      <c r="A98" s="115"/>
      <c r="C98" s="129" t="s">
        <v>111</v>
      </c>
      <c r="D98" s="130"/>
      <c r="E98" s="128" t="s">
        <v>136</v>
      </c>
      <c r="F98" s="128">
        <v>15</v>
      </c>
      <c r="G98" s="128"/>
      <c r="H98" s="128" t="s">
        <v>136</v>
      </c>
      <c r="I98" s="128"/>
      <c r="J98" s="128" t="s">
        <v>136</v>
      </c>
      <c r="K98" s="128"/>
      <c r="L98" s="128" t="s">
        <v>136</v>
      </c>
      <c r="M98" s="128"/>
      <c r="N98" s="128" t="s">
        <v>136</v>
      </c>
      <c r="O98" s="128"/>
      <c r="P98" s="128">
        <v>15</v>
      </c>
    </row>
    <row r="99" spans="1:16" s="117" customFormat="1" ht="24" x14ac:dyDescent="0.2">
      <c r="A99" s="118"/>
      <c r="C99" s="119" t="s">
        <v>206</v>
      </c>
      <c r="D99" s="120" t="s">
        <v>390</v>
      </c>
      <c r="E99" s="128" t="s">
        <v>136</v>
      </c>
      <c r="F99" s="126">
        <v>15</v>
      </c>
      <c r="G99" s="126"/>
      <c r="H99" s="128" t="s">
        <v>136</v>
      </c>
      <c r="I99" s="126"/>
      <c r="J99" s="128" t="s">
        <v>136</v>
      </c>
      <c r="K99" s="126"/>
      <c r="L99" s="128" t="s">
        <v>136</v>
      </c>
      <c r="M99" s="126"/>
      <c r="N99" s="128" t="s">
        <v>136</v>
      </c>
      <c r="O99" s="126"/>
      <c r="P99" s="126">
        <v>15</v>
      </c>
    </row>
    <row r="100" spans="1:16" s="116" customFormat="1" ht="12" x14ac:dyDescent="0.2">
      <c r="A100" s="115"/>
      <c r="C100" s="129" t="s">
        <v>113</v>
      </c>
      <c r="D100" s="130"/>
      <c r="E100" s="128">
        <v>30</v>
      </c>
      <c r="F100" s="128">
        <v>70</v>
      </c>
      <c r="G100" s="128"/>
      <c r="H100" s="128" t="s">
        <v>136</v>
      </c>
      <c r="I100" s="128"/>
      <c r="J100" s="128" t="s">
        <v>136</v>
      </c>
      <c r="K100" s="128"/>
      <c r="L100" s="128" t="s">
        <v>136</v>
      </c>
      <c r="M100" s="128"/>
      <c r="N100" s="128" t="s">
        <v>136</v>
      </c>
      <c r="O100" s="128"/>
      <c r="P100" s="128">
        <v>100</v>
      </c>
    </row>
    <row r="101" spans="1:16" s="117" customFormat="1" ht="12" x14ac:dyDescent="0.2">
      <c r="A101" s="118"/>
      <c r="C101" s="119" t="s">
        <v>207</v>
      </c>
      <c r="D101" s="120" t="s">
        <v>208</v>
      </c>
      <c r="E101" s="126">
        <v>30</v>
      </c>
      <c r="F101" s="126">
        <v>70</v>
      </c>
      <c r="G101" s="126"/>
      <c r="H101" s="128" t="s">
        <v>136</v>
      </c>
      <c r="I101" s="126"/>
      <c r="J101" s="128" t="s">
        <v>136</v>
      </c>
      <c r="K101" s="126"/>
      <c r="L101" s="128" t="s">
        <v>136</v>
      </c>
      <c r="M101" s="126"/>
      <c r="N101" s="128" t="s">
        <v>136</v>
      </c>
      <c r="O101" s="126"/>
      <c r="P101" s="126">
        <v>100</v>
      </c>
    </row>
    <row r="102" spans="1:16" s="116" customFormat="1" ht="12" x14ac:dyDescent="0.2">
      <c r="A102" s="115"/>
      <c r="C102" s="129" t="s">
        <v>129</v>
      </c>
      <c r="D102" s="130"/>
      <c r="E102" s="128" t="s">
        <v>136</v>
      </c>
      <c r="F102" s="128">
        <v>82.2</v>
      </c>
      <c r="G102" s="128"/>
      <c r="H102" s="128" t="s">
        <v>136</v>
      </c>
      <c r="I102" s="128"/>
      <c r="J102" s="128" t="s">
        <v>136</v>
      </c>
      <c r="K102" s="128"/>
      <c r="L102" s="128" t="s">
        <v>136</v>
      </c>
      <c r="M102" s="128"/>
      <c r="N102" s="128" t="s">
        <v>136</v>
      </c>
      <c r="O102" s="128"/>
      <c r="P102" s="128">
        <v>82.2</v>
      </c>
    </row>
    <row r="103" spans="1:16" s="117" customFormat="1" ht="24" x14ac:dyDescent="0.2">
      <c r="A103" s="118"/>
      <c r="C103" s="119" t="s">
        <v>209</v>
      </c>
      <c r="D103" s="120" t="s">
        <v>391</v>
      </c>
      <c r="E103" s="128" t="s">
        <v>136</v>
      </c>
      <c r="F103" s="126">
        <v>82.2</v>
      </c>
      <c r="G103" s="126"/>
      <c r="H103" s="128" t="s">
        <v>136</v>
      </c>
      <c r="I103" s="126"/>
      <c r="J103" s="128" t="s">
        <v>136</v>
      </c>
      <c r="K103" s="126"/>
      <c r="L103" s="128" t="s">
        <v>136</v>
      </c>
      <c r="M103" s="126"/>
      <c r="N103" s="128" t="s">
        <v>136</v>
      </c>
      <c r="O103" s="126"/>
      <c r="P103" s="126">
        <v>82.2</v>
      </c>
    </row>
    <row r="104" spans="1:16" s="116" customFormat="1" ht="12" x14ac:dyDescent="0.2">
      <c r="A104" s="115"/>
      <c r="C104" s="129" t="s">
        <v>128</v>
      </c>
      <c r="D104" s="130"/>
      <c r="E104" s="128">
        <v>45</v>
      </c>
      <c r="F104" s="128">
        <v>45</v>
      </c>
      <c r="G104" s="128"/>
      <c r="H104" s="128">
        <v>3</v>
      </c>
      <c r="I104" s="128"/>
      <c r="J104" s="128" t="s">
        <v>136</v>
      </c>
      <c r="K104" s="128"/>
      <c r="L104" s="128">
        <v>103.1</v>
      </c>
      <c r="M104" s="128"/>
      <c r="N104" s="128">
        <v>35.5</v>
      </c>
      <c r="O104" s="128"/>
      <c r="P104" s="128">
        <v>231.6</v>
      </c>
    </row>
    <row r="105" spans="1:16" s="117" customFormat="1" ht="24" x14ac:dyDescent="0.2">
      <c r="A105" s="118"/>
      <c r="C105" s="119" t="s">
        <v>210</v>
      </c>
      <c r="D105" s="120" t="s">
        <v>392</v>
      </c>
      <c r="E105" s="126">
        <v>45</v>
      </c>
      <c r="F105" s="126">
        <v>45</v>
      </c>
      <c r="G105" s="126"/>
      <c r="H105" s="126">
        <v>3</v>
      </c>
      <c r="I105" s="126"/>
      <c r="J105" s="128" t="s">
        <v>136</v>
      </c>
      <c r="K105" s="126"/>
      <c r="L105" s="126">
        <v>103.1</v>
      </c>
      <c r="M105" s="126"/>
      <c r="N105" s="126">
        <v>35.5</v>
      </c>
      <c r="O105" s="126"/>
      <c r="P105" s="126">
        <v>231.6</v>
      </c>
    </row>
    <row r="106" spans="1:16" s="117" customFormat="1" ht="12" x14ac:dyDescent="0.2">
      <c r="A106" s="118"/>
      <c r="C106" s="119"/>
      <c r="D106" s="120"/>
      <c r="E106" s="126"/>
      <c r="F106" s="126"/>
      <c r="G106" s="126"/>
      <c r="H106" s="126"/>
      <c r="I106" s="126"/>
      <c r="J106" s="126"/>
      <c r="K106" s="126"/>
      <c r="L106" s="126"/>
      <c r="M106" s="126"/>
      <c r="N106" s="126"/>
      <c r="O106" s="126"/>
      <c r="P106" s="126"/>
    </row>
    <row r="107" spans="1:16" s="116" customFormat="1" ht="12" x14ac:dyDescent="0.2">
      <c r="A107" s="115" t="s">
        <v>124</v>
      </c>
      <c r="C107" s="129"/>
      <c r="D107" s="130"/>
      <c r="E107" s="128">
        <v>322.35000000000002</v>
      </c>
      <c r="F107" s="128">
        <v>399.64058580000005</v>
      </c>
      <c r="G107" s="128"/>
      <c r="H107" s="128">
        <v>494.9</v>
      </c>
      <c r="I107" s="128"/>
      <c r="J107" s="128" t="s">
        <v>136</v>
      </c>
      <c r="K107" s="128"/>
      <c r="L107" s="128">
        <v>135</v>
      </c>
      <c r="M107" s="128"/>
      <c r="N107" s="128">
        <v>142.79700000000003</v>
      </c>
      <c r="O107" s="128"/>
      <c r="P107" s="128">
        <v>1494.6875858000001</v>
      </c>
    </row>
    <row r="108" spans="1:16" s="116" customFormat="1" ht="12" x14ac:dyDescent="0.2">
      <c r="A108" s="115"/>
      <c r="B108" s="116" t="s">
        <v>20</v>
      </c>
      <c r="C108" s="129"/>
      <c r="D108" s="130"/>
      <c r="E108" s="128" t="s">
        <v>136</v>
      </c>
      <c r="F108" s="128">
        <v>49.500585799999996</v>
      </c>
      <c r="G108" s="128"/>
      <c r="H108" s="128">
        <v>2</v>
      </c>
      <c r="I108" s="128"/>
      <c r="J108" s="128" t="s">
        <v>136</v>
      </c>
      <c r="K108" s="128"/>
      <c r="L108" s="128" t="s">
        <v>136</v>
      </c>
      <c r="M108" s="128"/>
      <c r="N108" s="128" t="s">
        <v>136</v>
      </c>
      <c r="O108" s="128"/>
      <c r="P108" s="128">
        <v>51.500585799999996</v>
      </c>
    </row>
    <row r="109" spans="1:16" s="116" customFormat="1" ht="12" x14ac:dyDescent="0.2">
      <c r="A109" s="115"/>
      <c r="C109" s="129" t="s">
        <v>129</v>
      </c>
      <c r="D109" s="130"/>
      <c r="E109" s="128" t="s">
        <v>136</v>
      </c>
      <c r="F109" s="128" t="s">
        <v>136</v>
      </c>
      <c r="G109" s="128"/>
      <c r="H109" s="128">
        <v>2</v>
      </c>
      <c r="I109" s="128"/>
      <c r="J109" s="128" t="s">
        <v>136</v>
      </c>
      <c r="K109" s="128"/>
      <c r="L109" s="128" t="s">
        <v>136</v>
      </c>
      <c r="M109" s="128"/>
      <c r="N109" s="128" t="s">
        <v>136</v>
      </c>
      <c r="O109" s="128"/>
      <c r="P109" s="128">
        <v>2</v>
      </c>
    </row>
    <row r="110" spans="1:16" s="117" customFormat="1" ht="12" customHeight="1" x14ac:dyDescent="0.2">
      <c r="A110" s="118"/>
      <c r="C110" s="119" t="s">
        <v>211</v>
      </c>
      <c r="D110" s="120" t="s">
        <v>393</v>
      </c>
      <c r="E110" s="128" t="s">
        <v>136</v>
      </c>
      <c r="F110" s="128" t="s">
        <v>136</v>
      </c>
      <c r="G110" s="126"/>
      <c r="H110" s="126">
        <v>2</v>
      </c>
      <c r="I110" s="126"/>
      <c r="J110" s="128" t="s">
        <v>136</v>
      </c>
      <c r="K110" s="126"/>
      <c r="L110" s="128" t="s">
        <v>136</v>
      </c>
      <c r="M110" s="126"/>
      <c r="N110" s="128" t="s">
        <v>136</v>
      </c>
      <c r="O110" s="126"/>
      <c r="P110" s="126">
        <v>2</v>
      </c>
    </row>
    <row r="111" spans="1:16" s="116" customFormat="1" ht="12" x14ac:dyDescent="0.2">
      <c r="A111" s="115"/>
      <c r="C111" s="129" t="s">
        <v>115</v>
      </c>
      <c r="D111" s="130"/>
      <c r="E111" s="128" t="s">
        <v>136</v>
      </c>
      <c r="F111" s="128">
        <v>49.500585799999996</v>
      </c>
      <c r="G111" s="128"/>
      <c r="H111" s="128" t="s">
        <v>136</v>
      </c>
      <c r="I111" s="128"/>
      <c r="J111" s="128" t="s">
        <v>136</v>
      </c>
      <c r="K111" s="128"/>
      <c r="L111" s="128" t="s">
        <v>136</v>
      </c>
      <c r="M111" s="128"/>
      <c r="N111" s="128" t="s">
        <v>136</v>
      </c>
      <c r="O111" s="128"/>
      <c r="P111" s="128">
        <v>49.500585799999996</v>
      </c>
    </row>
    <row r="112" spans="1:16" s="117" customFormat="1" ht="12" x14ac:dyDescent="0.2">
      <c r="A112" s="118"/>
      <c r="C112" s="119" t="s">
        <v>140</v>
      </c>
      <c r="D112" s="120" t="s">
        <v>212</v>
      </c>
      <c r="E112" s="128" t="s">
        <v>136</v>
      </c>
      <c r="F112" s="126">
        <v>20.828715389999999</v>
      </c>
      <c r="G112" s="126"/>
      <c r="H112" s="128" t="s">
        <v>136</v>
      </c>
      <c r="I112" s="126"/>
      <c r="J112" s="128" t="s">
        <v>136</v>
      </c>
      <c r="K112" s="126"/>
      <c r="L112" s="128" t="s">
        <v>136</v>
      </c>
      <c r="M112" s="126"/>
      <c r="N112" s="128" t="s">
        <v>136</v>
      </c>
      <c r="O112" s="126"/>
      <c r="P112" s="126">
        <v>20.828715389999999</v>
      </c>
    </row>
    <row r="113" spans="1:16" s="117" customFormat="1" ht="12" x14ac:dyDescent="0.2">
      <c r="A113" s="118"/>
      <c r="C113" s="119" t="s">
        <v>213</v>
      </c>
      <c r="D113" s="120" t="s">
        <v>214</v>
      </c>
      <c r="E113" s="128" t="s">
        <v>136</v>
      </c>
      <c r="F113" s="126">
        <v>28.67187041</v>
      </c>
      <c r="G113" s="126"/>
      <c r="H113" s="128" t="s">
        <v>136</v>
      </c>
      <c r="I113" s="126"/>
      <c r="J113" s="128" t="s">
        <v>136</v>
      </c>
      <c r="K113" s="126"/>
      <c r="L113" s="128" t="s">
        <v>136</v>
      </c>
      <c r="M113" s="126"/>
      <c r="N113" s="128" t="s">
        <v>136</v>
      </c>
      <c r="O113" s="126"/>
      <c r="P113" s="126">
        <v>28.67187041</v>
      </c>
    </row>
    <row r="114" spans="1:16" s="116" customFormat="1" ht="12" x14ac:dyDescent="0.2">
      <c r="A114" s="115"/>
      <c r="B114" s="116" t="s">
        <v>130</v>
      </c>
      <c r="C114" s="129"/>
      <c r="D114" s="130"/>
      <c r="E114" s="128" t="s">
        <v>136</v>
      </c>
      <c r="F114" s="128">
        <v>190</v>
      </c>
      <c r="G114" s="128"/>
      <c r="H114" s="128">
        <v>14.5</v>
      </c>
      <c r="I114" s="128"/>
      <c r="J114" s="128" t="s">
        <v>136</v>
      </c>
      <c r="K114" s="128"/>
      <c r="L114" s="128">
        <v>125</v>
      </c>
      <c r="M114" s="128"/>
      <c r="N114" s="128">
        <v>41</v>
      </c>
      <c r="O114" s="128"/>
      <c r="P114" s="128">
        <v>370.5</v>
      </c>
    </row>
    <row r="115" spans="1:16" s="116" customFormat="1" ht="12" x14ac:dyDescent="0.2">
      <c r="A115" s="115"/>
      <c r="C115" s="129" t="s">
        <v>115</v>
      </c>
      <c r="D115" s="130"/>
      <c r="E115" s="128" t="s">
        <v>136</v>
      </c>
      <c r="F115" s="128">
        <v>70</v>
      </c>
      <c r="G115" s="128"/>
      <c r="H115" s="128" t="s">
        <v>136</v>
      </c>
      <c r="I115" s="128"/>
      <c r="J115" s="128" t="s">
        <v>136</v>
      </c>
      <c r="K115" s="128"/>
      <c r="L115" s="128">
        <v>125</v>
      </c>
      <c r="M115" s="128"/>
      <c r="N115" s="128">
        <v>41</v>
      </c>
      <c r="O115" s="128"/>
      <c r="P115" s="128">
        <v>236</v>
      </c>
    </row>
    <row r="116" spans="1:16" s="117" customFormat="1" ht="12" x14ac:dyDescent="0.2">
      <c r="A116" s="118"/>
      <c r="C116" s="119" t="s">
        <v>215</v>
      </c>
      <c r="D116" s="120" t="s">
        <v>424</v>
      </c>
      <c r="E116" s="128" t="s">
        <v>136</v>
      </c>
      <c r="F116" s="126">
        <v>70</v>
      </c>
      <c r="G116" s="126"/>
      <c r="H116" s="128" t="s">
        <v>136</v>
      </c>
      <c r="I116" s="126"/>
      <c r="J116" s="128" t="s">
        <v>136</v>
      </c>
      <c r="K116" s="126"/>
      <c r="L116" s="126">
        <v>125</v>
      </c>
      <c r="M116" s="126"/>
      <c r="N116" s="126">
        <v>41</v>
      </c>
      <c r="O116" s="126"/>
      <c r="P116" s="126">
        <v>236</v>
      </c>
    </row>
    <row r="117" spans="1:16" s="116" customFormat="1" ht="12" x14ac:dyDescent="0.2">
      <c r="A117" s="115"/>
      <c r="C117" s="129" t="s">
        <v>127</v>
      </c>
      <c r="D117" s="130"/>
      <c r="E117" s="128" t="s">
        <v>136</v>
      </c>
      <c r="F117" s="128">
        <v>120</v>
      </c>
      <c r="G117" s="128"/>
      <c r="H117" s="128">
        <v>14.5</v>
      </c>
      <c r="I117" s="128"/>
      <c r="J117" s="128" t="s">
        <v>136</v>
      </c>
      <c r="K117" s="128"/>
      <c r="L117" s="128" t="s">
        <v>136</v>
      </c>
      <c r="M117" s="128"/>
      <c r="N117" s="128" t="s">
        <v>136</v>
      </c>
      <c r="O117" s="128"/>
      <c r="P117" s="128">
        <v>134.5</v>
      </c>
    </row>
    <row r="118" spans="1:16" s="117" customFormat="1" ht="12" x14ac:dyDescent="0.2">
      <c r="A118" s="118"/>
      <c r="C118" s="119" t="s">
        <v>216</v>
      </c>
      <c r="D118" s="120" t="s">
        <v>217</v>
      </c>
      <c r="E118" s="128" t="s">
        <v>136</v>
      </c>
      <c r="F118" s="126">
        <v>120</v>
      </c>
      <c r="G118" s="126"/>
      <c r="H118" s="126">
        <v>14.5</v>
      </c>
      <c r="I118" s="126"/>
      <c r="J118" s="128" t="s">
        <v>136</v>
      </c>
      <c r="K118" s="126"/>
      <c r="L118" s="128" t="s">
        <v>136</v>
      </c>
      <c r="M118" s="126"/>
      <c r="N118" s="128" t="s">
        <v>136</v>
      </c>
      <c r="O118" s="126"/>
      <c r="P118" s="126">
        <v>134.5</v>
      </c>
    </row>
    <row r="119" spans="1:16" s="116" customFormat="1" ht="12" x14ac:dyDescent="0.2">
      <c r="A119" s="115"/>
      <c r="B119" s="116" t="s">
        <v>22</v>
      </c>
      <c r="C119" s="129"/>
      <c r="D119" s="130"/>
      <c r="E119" s="128" t="s">
        <v>136</v>
      </c>
      <c r="F119" s="128" t="s">
        <v>136</v>
      </c>
      <c r="G119" s="128"/>
      <c r="H119" s="128">
        <v>24.9</v>
      </c>
      <c r="I119" s="128"/>
      <c r="J119" s="128" t="s">
        <v>136</v>
      </c>
      <c r="K119" s="128"/>
      <c r="L119" s="128" t="s">
        <v>136</v>
      </c>
      <c r="M119" s="128"/>
      <c r="N119" s="128">
        <v>0.5</v>
      </c>
      <c r="O119" s="128"/>
      <c r="P119" s="128">
        <v>25.4</v>
      </c>
    </row>
    <row r="120" spans="1:16" s="116" customFormat="1" ht="12" x14ac:dyDescent="0.2">
      <c r="A120" s="115"/>
      <c r="C120" s="129" t="s">
        <v>112</v>
      </c>
      <c r="D120" s="130"/>
      <c r="E120" s="128" t="s">
        <v>136</v>
      </c>
      <c r="F120" s="128" t="s">
        <v>136</v>
      </c>
      <c r="G120" s="128"/>
      <c r="H120" s="128">
        <v>24.9</v>
      </c>
      <c r="I120" s="128"/>
      <c r="J120" s="128" t="s">
        <v>136</v>
      </c>
      <c r="K120" s="128"/>
      <c r="L120" s="128" t="s">
        <v>136</v>
      </c>
      <c r="M120" s="128"/>
      <c r="N120" s="128">
        <v>0.5</v>
      </c>
      <c r="O120" s="128"/>
      <c r="P120" s="128">
        <v>25.4</v>
      </c>
    </row>
    <row r="121" spans="1:16" s="117" customFormat="1" ht="12" x14ac:dyDescent="0.2">
      <c r="A121" s="118"/>
      <c r="C121" s="119" t="s">
        <v>141</v>
      </c>
      <c r="D121" s="120" t="s">
        <v>218</v>
      </c>
      <c r="E121" s="128" t="s">
        <v>136</v>
      </c>
      <c r="F121" s="128" t="s">
        <v>136</v>
      </c>
      <c r="G121" s="126"/>
      <c r="H121" s="126">
        <v>24.9</v>
      </c>
      <c r="I121" s="126"/>
      <c r="J121" s="128" t="s">
        <v>136</v>
      </c>
      <c r="K121" s="126"/>
      <c r="L121" s="128" t="s">
        <v>136</v>
      </c>
      <c r="M121" s="126"/>
      <c r="N121" s="126">
        <v>0.5</v>
      </c>
      <c r="O121" s="126"/>
      <c r="P121" s="126">
        <v>25.4</v>
      </c>
    </row>
    <row r="122" spans="1:16" s="116" customFormat="1" ht="12" x14ac:dyDescent="0.2">
      <c r="A122" s="115"/>
      <c r="B122" s="116" t="s">
        <v>23</v>
      </c>
      <c r="C122" s="129"/>
      <c r="D122" s="130"/>
      <c r="E122" s="128" t="s">
        <v>136</v>
      </c>
      <c r="F122" s="128" t="s">
        <v>136</v>
      </c>
      <c r="G122" s="128"/>
      <c r="H122" s="128">
        <v>101.03</v>
      </c>
      <c r="I122" s="128"/>
      <c r="J122" s="128" t="s">
        <v>136</v>
      </c>
      <c r="K122" s="128"/>
      <c r="L122" s="128" t="s">
        <v>136</v>
      </c>
      <c r="M122" s="128"/>
      <c r="N122" s="128">
        <v>0.7</v>
      </c>
      <c r="O122" s="128"/>
      <c r="P122" s="128">
        <v>101.73</v>
      </c>
    </row>
    <row r="123" spans="1:16" s="116" customFormat="1" ht="12" x14ac:dyDescent="0.2">
      <c r="A123" s="115"/>
      <c r="C123" s="129" t="s">
        <v>112</v>
      </c>
      <c r="D123" s="130"/>
      <c r="E123" s="128" t="s">
        <v>136</v>
      </c>
      <c r="F123" s="128" t="s">
        <v>136</v>
      </c>
      <c r="G123" s="128"/>
      <c r="H123" s="128">
        <v>19</v>
      </c>
      <c r="I123" s="128"/>
      <c r="J123" s="128" t="s">
        <v>136</v>
      </c>
      <c r="K123" s="128"/>
      <c r="L123" s="128" t="s">
        <v>136</v>
      </c>
      <c r="M123" s="128"/>
      <c r="N123" s="128">
        <v>0.7</v>
      </c>
      <c r="O123" s="128"/>
      <c r="P123" s="128">
        <v>19.7</v>
      </c>
    </row>
    <row r="124" spans="1:16" s="117" customFormat="1" ht="12" x14ac:dyDescent="0.2">
      <c r="A124" s="118"/>
      <c r="C124" s="119" t="s">
        <v>141</v>
      </c>
      <c r="D124" s="120" t="s">
        <v>219</v>
      </c>
      <c r="E124" s="128" t="s">
        <v>136</v>
      </c>
      <c r="F124" s="128" t="s">
        <v>136</v>
      </c>
      <c r="G124" s="126"/>
      <c r="H124" s="126">
        <v>19</v>
      </c>
      <c r="I124" s="126"/>
      <c r="J124" s="128" t="s">
        <v>136</v>
      </c>
      <c r="K124" s="126"/>
      <c r="L124" s="128" t="s">
        <v>136</v>
      </c>
      <c r="M124" s="126"/>
      <c r="N124" s="126">
        <v>0.7</v>
      </c>
      <c r="O124" s="126"/>
      <c r="P124" s="126">
        <v>19.7</v>
      </c>
    </row>
    <row r="125" spans="1:16" s="116" customFormat="1" ht="12" x14ac:dyDescent="0.2">
      <c r="A125" s="115"/>
      <c r="C125" s="129" t="s">
        <v>115</v>
      </c>
      <c r="D125" s="130"/>
      <c r="E125" s="128" t="s">
        <v>136</v>
      </c>
      <c r="F125" s="128" t="s">
        <v>136</v>
      </c>
      <c r="G125" s="128"/>
      <c r="H125" s="128">
        <v>29.53</v>
      </c>
      <c r="I125" s="128"/>
      <c r="J125" s="128" t="s">
        <v>136</v>
      </c>
      <c r="K125" s="128"/>
      <c r="L125" s="128" t="s">
        <v>136</v>
      </c>
      <c r="M125" s="128"/>
      <c r="N125" s="128" t="s">
        <v>136</v>
      </c>
      <c r="O125" s="128"/>
      <c r="P125" s="128">
        <v>29.53</v>
      </c>
    </row>
    <row r="126" spans="1:16" s="117" customFormat="1" ht="12" x14ac:dyDescent="0.2">
      <c r="A126" s="118"/>
      <c r="C126" s="119" t="s">
        <v>220</v>
      </c>
      <c r="D126" s="120" t="s">
        <v>400</v>
      </c>
      <c r="E126" s="128" t="s">
        <v>136</v>
      </c>
      <c r="F126" s="128" t="s">
        <v>136</v>
      </c>
      <c r="G126" s="126"/>
      <c r="H126" s="126">
        <v>3.83</v>
      </c>
      <c r="I126" s="126"/>
      <c r="J126" s="128" t="s">
        <v>136</v>
      </c>
      <c r="K126" s="126"/>
      <c r="L126" s="128" t="s">
        <v>136</v>
      </c>
      <c r="M126" s="126"/>
      <c r="N126" s="128" t="s">
        <v>136</v>
      </c>
      <c r="O126" s="126"/>
      <c r="P126" s="126">
        <v>3.83</v>
      </c>
    </row>
    <row r="127" spans="1:16" s="117" customFormat="1" ht="12" x14ac:dyDescent="0.2">
      <c r="A127" s="118"/>
      <c r="C127" s="119" t="s">
        <v>140</v>
      </c>
      <c r="D127" s="120" t="s">
        <v>212</v>
      </c>
      <c r="E127" s="128" t="s">
        <v>136</v>
      </c>
      <c r="F127" s="128" t="s">
        <v>136</v>
      </c>
      <c r="G127" s="126"/>
      <c r="H127" s="126">
        <v>6</v>
      </c>
      <c r="I127" s="126"/>
      <c r="J127" s="128" t="s">
        <v>136</v>
      </c>
      <c r="K127" s="126"/>
      <c r="L127" s="128" t="s">
        <v>136</v>
      </c>
      <c r="M127" s="126"/>
      <c r="N127" s="128" t="s">
        <v>136</v>
      </c>
      <c r="O127" s="126"/>
      <c r="P127" s="126">
        <v>6</v>
      </c>
    </row>
    <row r="128" spans="1:16" s="117" customFormat="1" ht="12" x14ac:dyDescent="0.2">
      <c r="A128" s="118"/>
      <c r="C128" s="119" t="s">
        <v>221</v>
      </c>
      <c r="D128" s="120" t="s">
        <v>222</v>
      </c>
      <c r="E128" s="128" t="s">
        <v>136</v>
      </c>
      <c r="F128" s="128" t="s">
        <v>136</v>
      </c>
      <c r="G128" s="126"/>
      <c r="H128" s="126">
        <v>19.7</v>
      </c>
      <c r="I128" s="126"/>
      <c r="J128" s="128" t="s">
        <v>136</v>
      </c>
      <c r="K128" s="126"/>
      <c r="L128" s="128" t="s">
        <v>136</v>
      </c>
      <c r="M128" s="126"/>
      <c r="N128" s="128" t="s">
        <v>136</v>
      </c>
      <c r="O128" s="126"/>
      <c r="P128" s="126">
        <v>19.7</v>
      </c>
    </row>
    <row r="129" spans="1:16" s="116" customFormat="1" ht="12" x14ac:dyDescent="0.2">
      <c r="A129" s="115"/>
      <c r="C129" s="129" t="s">
        <v>128</v>
      </c>
      <c r="D129" s="130"/>
      <c r="E129" s="128" t="s">
        <v>136</v>
      </c>
      <c r="F129" s="128" t="s">
        <v>136</v>
      </c>
      <c r="G129" s="128"/>
      <c r="H129" s="128">
        <v>52.5</v>
      </c>
      <c r="I129" s="128"/>
      <c r="J129" s="128" t="s">
        <v>136</v>
      </c>
      <c r="K129" s="128"/>
      <c r="L129" s="128" t="s">
        <v>136</v>
      </c>
      <c r="M129" s="128"/>
      <c r="N129" s="128" t="s">
        <v>136</v>
      </c>
      <c r="O129" s="128"/>
      <c r="P129" s="128">
        <v>52.5</v>
      </c>
    </row>
    <row r="130" spans="1:16" s="117" customFormat="1" ht="12" x14ac:dyDescent="0.2">
      <c r="A130" s="118"/>
      <c r="C130" s="119" t="s">
        <v>223</v>
      </c>
      <c r="D130" s="120" t="s">
        <v>224</v>
      </c>
      <c r="E130" s="128" t="s">
        <v>136</v>
      </c>
      <c r="F130" s="128" t="s">
        <v>136</v>
      </c>
      <c r="G130" s="126"/>
      <c r="H130" s="126">
        <v>52.5</v>
      </c>
      <c r="I130" s="126"/>
      <c r="J130" s="128" t="s">
        <v>136</v>
      </c>
      <c r="K130" s="126"/>
      <c r="L130" s="128" t="s">
        <v>136</v>
      </c>
      <c r="M130" s="126"/>
      <c r="N130" s="128" t="s">
        <v>136</v>
      </c>
      <c r="O130" s="126"/>
      <c r="P130" s="126">
        <v>52.5</v>
      </c>
    </row>
    <row r="131" spans="1:16" s="116" customFormat="1" ht="12" x14ac:dyDescent="0.2">
      <c r="A131" s="115"/>
      <c r="B131" s="116" t="s">
        <v>425</v>
      </c>
      <c r="C131" s="129"/>
      <c r="D131" s="130"/>
      <c r="E131" s="128" t="s">
        <v>136</v>
      </c>
      <c r="F131" s="128" t="s">
        <v>136</v>
      </c>
      <c r="G131" s="128"/>
      <c r="H131" s="128">
        <v>45.9</v>
      </c>
      <c r="I131" s="128"/>
      <c r="J131" s="128" t="s">
        <v>136</v>
      </c>
      <c r="K131" s="128"/>
      <c r="L131" s="128" t="s">
        <v>136</v>
      </c>
      <c r="M131" s="128"/>
      <c r="N131" s="128">
        <v>8.9499999999999993</v>
      </c>
      <c r="O131" s="128"/>
      <c r="P131" s="128">
        <v>54.849999999999994</v>
      </c>
    </row>
    <row r="132" spans="1:16" s="116" customFormat="1" ht="12" x14ac:dyDescent="0.2">
      <c r="A132" s="115"/>
      <c r="C132" s="129" t="s">
        <v>112</v>
      </c>
      <c r="D132" s="130"/>
      <c r="E132" s="128" t="s">
        <v>136</v>
      </c>
      <c r="F132" s="128" t="s">
        <v>136</v>
      </c>
      <c r="G132" s="128"/>
      <c r="H132" s="128">
        <v>15</v>
      </c>
      <c r="I132" s="128"/>
      <c r="J132" s="128" t="s">
        <v>136</v>
      </c>
      <c r="K132" s="128"/>
      <c r="L132" s="128" t="s">
        <v>136</v>
      </c>
      <c r="M132" s="128"/>
      <c r="N132" s="128">
        <v>8.9499999999999993</v>
      </c>
      <c r="O132" s="128"/>
      <c r="P132" s="128">
        <v>23.95</v>
      </c>
    </row>
    <row r="133" spans="1:16" s="117" customFormat="1" ht="12" x14ac:dyDescent="0.2">
      <c r="A133" s="118"/>
      <c r="C133" s="119" t="s">
        <v>141</v>
      </c>
      <c r="D133" s="120" t="s">
        <v>225</v>
      </c>
      <c r="E133" s="128" t="s">
        <v>136</v>
      </c>
      <c r="F133" s="128" t="s">
        <v>136</v>
      </c>
      <c r="G133" s="126"/>
      <c r="H133" s="126">
        <v>15</v>
      </c>
      <c r="I133" s="126"/>
      <c r="J133" s="128" t="s">
        <v>136</v>
      </c>
      <c r="K133" s="126"/>
      <c r="L133" s="128" t="s">
        <v>136</v>
      </c>
      <c r="M133" s="126"/>
      <c r="N133" s="126">
        <v>8.9499999999999993</v>
      </c>
      <c r="O133" s="126"/>
      <c r="P133" s="126">
        <v>23.95</v>
      </c>
    </row>
    <row r="134" spans="1:16" s="116" customFormat="1" ht="12" x14ac:dyDescent="0.2">
      <c r="A134" s="115"/>
      <c r="C134" s="129" t="s">
        <v>115</v>
      </c>
      <c r="D134" s="130"/>
      <c r="E134" s="128" t="s">
        <v>136</v>
      </c>
      <c r="F134" s="128" t="s">
        <v>136</v>
      </c>
      <c r="G134" s="128"/>
      <c r="H134" s="128">
        <v>6</v>
      </c>
      <c r="I134" s="128"/>
      <c r="J134" s="128" t="s">
        <v>136</v>
      </c>
      <c r="K134" s="128"/>
      <c r="L134" s="128" t="s">
        <v>136</v>
      </c>
      <c r="M134" s="128"/>
      <c r="N134" s="128" t="s">
        <v>136</v>
      </c>
      <c r="O134" s="128"/>
      <c r="P134" s="128">
        <v>6</v>
      </c>
    </row>
    <row r="135" spans="1:16" s="117" customFormat="1" ht="12" x14ac:dyDescent="0.2">
      <c r="A135" s="118"/>
      <c r="C135" s="119" t="s">
        <v>140</v>
      </c>
      <c r="D135" s="120" t="s">
        <v>212</v>
      </c>
      <c r="E135" s="128" t="s">
        <v>136</v>
      </c>
      <c r="F135" s="128" t="s">
        <v>136</v>
      </c>
      <c r="G135" s="126"/>
      <c r="H135" s="126">
        <v>6</v>
      </c>
      <c r="I135" s="126"/>
      <c r="J135" s="128" t="s">
        <v>136</v>
      </c>
      <c r="K135" s="126"/>
      <c r="L135" s="128" t="s">
        <v>136</v>
      </c>
      <c r="M135" s="126"/>
      <c r="N135" s="128" t="s">
        <v>136</v>
      </c>
      <c r="O135" s="126"/>
      <c r="P135" s="126">
        <v>6</v>
      </c>
    </row>
    <row r="136" spans="1:16" s="116" customFormat="1" ht="12" x14ac:dyDescent="0.2">
      <c r="A136" s="115"/>
      <c r="C136" s="129" t="s">
        <v>127</v>
      </c>
      <c r="D136" s="130"/>
      <c r="E136" s="128" t="s">
        <v>136</v>
      </c>
      <c r="F136" s="128" t="s">
        <v>136</v>
      </c>
      <c r="G136" s="128"/>
      <c r="H136" s="128">
        <v>24.9</v>
      </c>
      <c r="I136" s="128"/>
      <c r="J136" s="128" t="s">
        <v>136</v>
      </c>
      <c r="K136" s="128"/>
      <c r="L136" s="128" t="s">
        <v>136</v>
      </c>
      <c r="M136" s="128"/>
      <c r="N136" s="128" t="s">
        <v>136</v>
      </c>
      <c r="O136" s="128"/>
      <c r="P136" s="128">
        <v>24.9</v>
      </c>
    </row>
    <row r="137" spans="1:16" s="117" customFormat="1" ht="12" x14ac:dyDescent="0.2">
      <c r="A137" s="118"/>
      <c r="C137" s="119" t="s">
        <v>226</v>
      </c>
      <c r="D137" s="120" t="s">
        <v>227</v>
      </c>
      <c r="E137" s="128" t="s">
        <v>136</v>
      </c>
      <c r="F137" s="128" t="s">
        <v>136</v>
      </c>
      <c r="G137" s="126"/>
      <c r="H137" s="126">
        <v>24.9</v>
      </c>
      <c r="I137" s="126"/>
      <c r="J137" s="128" t="s">
        <v>136</v>
      </c>
      <c r="K137" s="126"/>
      <c r="L137" s="128" t="s">
        <v>136</v>
      </c>
      <c r="M137" s="126"/>
      <c r="N137" s="128" t="s">
        <v>136</v>
      </c>
      <c r="O137" s="126"/>
      <c r="P137" s="126">
        <v>24.9</v>
      </c>
    </row>
    <row r="138" spans="1:16" s="116" customFormat="1" ht="12" x14ac:dyDescent="0.2">
      <c r="A138" s="115"/>
      <c r="B138" s="116" t="s">
        <v>54</v>
      </c>
      <c r="C138" s="129"/>
      <c r="D138" s="130"/>
      <c r="E138" s="128" t="s">
        <v>136</v>
      </c>
      <c r="F138" s="128" t="s">
        <v>136</v>
      </c>
      <c r="G138" s="128"/>
      <c r="H138" s="128">
        <v>42.5</v>
      </c>
      <c r="I138" s="128"/>
      <c r="J138" s="128" t="s">
        <v>136</v>
      </c>
      <c r="K138" s="128"/>
      <c r="L138" s="128" t="s">
        <v>136</v>
      </c>
      <c r="M138" s="128"/>
      <c r="N138" s="128">
        <v>0.67</v>
      </c>
      <c r="O138" s="128"/>
      <c r="P138" s="128">
        <v>43.17</v>
      </c>
    </row>
    <row r="139" spans="1:16" s="116" customFormat="1" ht="12" x14ac:dyDescent="0.2">
      <c r="A139" s="115"/>
      <c r="C139" s="129" t="s">
        <v>115</v>
      </c>
      <c r="D139" s="130"/>
      <c r="E139" s="128" t="s">
        <v>136</v>
      </c>
      <c r="F139" s="128" t="s">
        <v>136</v>
      </c>
      <c r="G139" s="128"/>
      <c r="H139" s="128">
        <v>5</v>
      </c>
      <c r="I139" s="128"/>
      <c r="J139" s="128" t="s">
        <v>136</v>
      </c>
      <c r="K139" s="128"/>
      <c r="L139" s="128" t="s">
        <v>136</v>
      </c>
      <c r="M139" s="128"/>
      <c r="N139" s="128">
        <v>0.67</v>
      </c>
      <c r="O139" s="128"/>
      <c r="P139" s="128">
        <v>5.67</v>
      </c>
    </row>
    <row r="140" spans="1:16" s="117" customFormat="1" ht="12" x14ac:dyDescent="0.2">
      <c r="A140" s="118"/>
      <c r="C140" s="119" t="s">
        <v>228</v>
      </c>
      <c r="D140" s="120" t="s">
        <v>394</v>
      </c>
      <c r="E140" s="128" t="s">
        <v>136</v>
      </c>
      <c r="F140" s="128" t="s">
        <v>136</v>
      </c>
      <c r="G140" s="126"/>
      <c r="H140" s="126">
        <v>5</v>
      </c>
      <c r="I140" s="126"/>
      <c r="J140" s="128" t="s">
        <v>136</v>
      </c>
      <c r="K140" s="126"/>
      <c r="L140" s="128" t="s">
        <v>136</v>
      </c>
      <c r="M140" s="126"/>
      <c r="N140" s="126">
        <v>0.67</v>
      </c>
      <c r="O140" s="126"/>
      <c r="P140" s="126">
        <v>5.67</v>
      </c>
    </row>
    <row r="141" spans="1:16" s="116" customFormat="1" ht="12" x14ac:dyDescent="0.2">
      <c r="A141" s="115"/>
      <c r="C141" s="129" t="s">
        <v>128</v>
      </c>
      <c r="D141" s="130"/>
      <c r="E141" s="128" t="s">
        <v>136</v>
      </c>
      <c r="F141" s="128" t="s">
        <v>136</v>
      </c>
      <c r="G141" s="128"/>
      <c r="H141" s="128">
        <v>37.5</v>
      </c>
      <c r="I141" s="128"/>
      <c r="J141" s="128" t="s">
        <v>136</v>
      </c>
      <c r="K141" s="128"/>
      <c r="L141" s="128" t="s">
        <v>136</v>
      </c>
      <c r="M141" s="128"/>
      <c r="N141" s="128" t="s">
        <v>136</v>
      </c>
      <c r="O141" s="128"/>
      <c r="P141" s="128">
        <v>37.5</v>
      </c>
    </row>
    <row r="142" spans="1:16" s="117" customFormat="1" ht="12" x14ac:dyDescent="0.2">
      <c r="A142" s="118"/>
      <c r="C142" s="119" t="s">
        <v>229</v>
      </c>
      <c r="D142" s="120" t="s">
        <v>230</v>
      </c>
      <c r="E142" s="128" t="s">
        <v>136</v>
      </c>
      <c r="F142" s="128" t="s">
        <v>136</v>
      </c>
      <c r="G142" s="126"/>
      <c r="H142" s="126">
        <v>37.5</v>
      </c>
      <c r="I142" s="126"/>
      <c r="J142" s="128" t="s">
        <v>136</v>
      </c>
      <c r="K142" s="126"/>
      <c r="L142" s="128" t="s">
        <v>136</v>
      </c>
      <c r="M142" s="126"/>
      <c r="N142" s="128" t="s">
        <v>136</v>
      </c>
      <c r="O142" s="126"/>
      <c r="P142" s="126">
        <v>37.5</v>
      </c>
    </row>
    <row r="143" spans="1:16" s="116" customFormat="1" ht="12" x14ac:dyDescent="0.2">
      <c r="A143" s="115"/>
      <c r="B143" s="116" t="s">
        <v>46</v>
      </c>
      <c r="C143" s="129"/>
      <c r="D143" s="130"/>
      <c r="E143" s="128" t="s">
        <v>136</v>
      </c>
      <c r="F143" s="128">
        <v>12.5</v>
      </c>
      <c r="G143" s="128"/>
      <c r="H143" s="128" t="s">
        <v>136</v>
      </c>
      <c r="I143" s="128"/>
      <c r="J143" s="128" t="s">
        <v>136</v>
      </c>
      <c r="K143" s="128"/>
      <c r="L143" s="128" t="s">
        <v>136</v>
      </c>
      <c r="M143" s="128"/>
      <c r="N143" s="128">
        <v>5</v>
      </c>
      <c r="O143" s="128"/>
      <c r="P143" s="128">
        <v>17.5</v>
      </c>
    </row>
    <row r="144" spans="1:16" s="116" customFormat="1" ht="12" x14ac:dyDescent="0.2">
      <c r="A144" s="115"/>
      <c r="C144" s="129" t="s">
        <v>112</v>
      </c>
      <c r="D144" s="130"/>
      <c r="E144" s="128" t="s">
        <v>136</v>
      </c>
      <c r="F144" s="128" t="s">
        <v>136</v>
      </c>
      <c r="G144" s="128"/>
      <c r="H144" s="128" t="s">
        <v>136</v>
      </c>
      <c r="I144" s="128"/>
      <c r="J144" s="128" t="s">
        <v>136</v>
      </c>
      <c r="K144" s="128"/>
      <c r="L144" s="128" t="s">
        <v>136</v>
      </c>
      <c r="M144" s="128"/>
      <c r="N144" s="128">
        <v>5</v>
      </c>
      <c r="O144" s="128"/>
      <c r="P144" s="128">
        <v>5</v>
      </c>
    </row>
    <row r="145" spans="1:16" s="117" customFormat="1" ht="12" x14ac:dyDescent="0.2">
      <c r="A145" s="118"/>
      <c r="C145" s="119" t="s">
        <v>231</v>
      </c>
      <c r="D145" s="120" t="s">
        <v>426</v>
      </c>
      <c r="E145" s="128" t="s">
        <v>136</v>
      </c>
      <c r="F145" s="128" t="s">
        <v>136</v>
      </c>
      <c r="G145" s="126"/>
      <c r="H145" s="128" t="s">
        <v>136</v>
      </c>
      <c r="I145" s="126"/>
      <c r="J145" s="128" t="s">
        <v>136</v>
      </c>
      <c r="K145" s="126"/>
      <c r="L145" s="128" t="s">
        <v>136</v>
      </c>
      <c r="M145" s="126"/>
      <c r="N145" s="126">
        <v>5</v>
      </c>
      <c r="O145" s="126"/>
      <c r="P145" s="126">
        <v>5</v>
      </c>
    </row>
    <row r="146" spans="1:16" s="116" customFormat="1" ht="12" x14ac:dyDescent="0.2">
      <c r="A146" s="115"/>
      <c r="C146" s="129" t="s">
        <v>115</v>
      </c>
      <c r="D146" s="130"/>
      <c r="E146" s="128" t="s">
        <v>136</v>
      </c>
      <c r="F146" s="128">
        <v>12.5</v>
      </c>
      <c r="G146" s="128"/>
      <c r="H146" s="128" t="s">
        <v>136</v>
      </c>
      <c r="I146" s="128"/>
      <c r="J146" s="128" t="s">
        <v>136</v>
      </c>
      <c r="K146" s="128"/>
      <c r="L146" s="128" t="s">
        <v>136</v>
      </c>
      <c r="M146" s="128"/>
      <c r="N146" s="128" t="s">
        <v>136</v>
      </c>
      <c r="O146" s="128"/>
      <c r="P146" s="128">
        <v>12.5</v>
      </c>
    </row>
    <row r="147" spans="1:16" s="117" customFormat="1" ht="24" customHeight="1" x14ac:dyDescent="0.2">
      <c r="A147" s="118"/>
      <c r="C147" s="119" t="s">
        <v>232</v>
      </c>
      <c r="D147" s="120" t="s">
        <v>395</v>
      </c>
      <c r="E147" s="128" t="s">
        <v>136</v>
      </c>
      <c r="F147" s="126">
        <v>12.5</v>
      </c>
      <c r="G147" s="126"/>
      <c r="H147" s="128" t="s">
        <v>136</v>
      </c>
      <c r="I147" s="126"/>
      <c r="J147" s="128" t="s">
        <v>136</v>
      </c>
      <c r="K147" s="126"/>
      <c r="L147" s="128" t="s">
        <v>136</v>
      </c>
      <c r="M147" s="126"/>
      <c r="N147" s="128" t="s">
        <v>136</v>
      </c>
      <c r="O147" s="126"/>
      <c r="P147" s="126">
        <v>12.5</v>
      </c>
    </row>
    <row r="148" spans="1:16" s="116" customFormat="1" ht="12" x14ac:dyDescent="0.2">
      <c r="A148" s="115"/>
      <c r="B148" s="116" t="s">
        <v>25</v>
      </c>
      <c r="C148" s="129"/>
      <c r="D148" s="130"/>
      <c r="E148" s="128">
        <v>322.35000000000002</v>
      </c>
      <c r="F148" s="128">
        <v>34.049999999999997</v>
      </c>
      <c r="G148" s="128"/>
      <c r="H148" s="128">
        <v>9</v>
      </c>
      <c r="I148" s="128"/>
      <c r="J148" s="128" t="s">
        <v>136</v>
      </c>
      <c r="K148" s="128"/>
      <c r="L148" s="128" t="s">
        <v>136</v>
      </c>
      <c r="M148" s="128"/>
      <c r="N148" s="128">
        <v>0.7</v>
      </c>
      <c r="O148" s="128"/>
      <c r="P148" s="128">
        <v>366.1</v>
      </c>
    </row>
    <row r="149" spans="1:16" s="116" customFormat="1" ht="12" x14ac:dyDescent="0.2">
      <c r="A149" s="115"/>
      <c r="C149" s="129" t="s">
        <v>115</v>
      </c>
      <c r="D149" s="130"/>
      <c r="E149" s="128">
        <v>100</v>
      </c>
      <c r="F149" s="128" t="s">
        <v>136</v>
      </c>
      <c r="G149" s="128"/>
      <c r="H149" s="128" t="s">
        <v>136</v>
      </c>
      <c r="I149" s="128"/>
      <c r="J149" s="128" t="s">
        <v>136</v>
      </c>
      <c r="K149" s="128"/>
      <c r="L149" s="128" t="s">
        <v>136</v>
      </c>
      <c r="M149" s="128"/>
      <c r="N149" s="128" t="s">
        <v>136</v>
      </c>
      <c r="O149" s="128"/>
      <c r="P149" s="128">
        <v>100</v>
      </c>
    </row>
    <row r="150" spans="1:16" s="117" customFormat="1" ht="12" x14ac:dyDescent="0.2">
      <c r="A150" s="118"/>
      <c r="C150" s="119" t="s">
        <v>233</v>
      </c>
      <c r="D150" s="120" t="s">
        <v>234</v>
      </c>
      <c r="E150" s="126">
        <v>100</v>
      </c>
      <c r="F150" s="128" t="s">
        <v>136</v>
      </c>
      <c r="G150" s="126"/>
      <c r="H150" s="128" t="s">
        <v>136</v>
      </c>
      <c r="I150" s="126"/>
      <c r="J150" s="128" t="s">
        <v>136</v>
      </c>
      <c r="K150" s="126"/>
      <c r="L150" s="128" t="s">
        <v>136</v>
      </c>
      <c r="M150" s="126"/>
      <c r="N150" s="128" t="s">
        <v>136</v>
      </c>
      <c r="O150" s="126"/>
      <c r="P150" s="126">
        <v>100</v>
      </c>
    </row>
    <row r="151" spans="1:16" s="116" customFormat="1" ht="12" x14ac:dyDescent="0.2">
      <c r="A151" s="115"/>
      <c r="C151" s="129" t="s">
        <v>127</v>
      </c>
      <c r="D151" s="130"/>
      <c r="E151" s="128">
        <v>222.35</v>
      </c>
      <c r="F151" s="128">
        <v>34.049999999999997</v>
      </c>
      <c r="G151" s="128"/>
      <c r="H151" s="128">
        <v>9</v>
      </c>
      <c r="I151" s="128"/>
      <c r="J151" s="128" t="s">
        <v>136</v>
      </c>
      <c r="K151" s="128"/>
      <c r="L151" s="128" t="s">
        <v>136</v>
      </c>
      <c r="M151" s="128"/>
      <c r="N151" s="128">
        <v>0.7</v>
      </c>
      <c r="O151" s="128"/>
      <c r="P151" s="128">
        <v>266.09999999999997</v>
      </c>
    </row>
    <row r="152" spans="1:16" s="117" customFormat="1" ht="12" x14ac:dyDescent="0.2">
      <c r="A152" s="118"/>
      <c r="C152" s="119" t="s">
        <v>235</v>
      </c>
      <c r="D152" s="120" t="s">
        <v>236</v>
      </c>
      <c r="E152" s="126">
        <v>222.35</v>
      </c>
      <c r="F152" s="126">
        <v>34.049999999999997</v>
      </c>
      <c r="G152" s="126"/>
      <c r="H152" s="126">
        <v>9</v>
      </c>
      <c r="I152" s="126"/>
      <c r="J152" s="128" t="s">
        <v>136</v>
      </c>
      <c r="K152" s="126"/>
      <c r="L152" s="128" t="s">
        <v>136</v>
      </c>
      <c r="M152" s="126"/>
      <c r="N152" s="126">
        <v>0.7</v>
      </c>
      <c r="O152" s="126"/>
      <c r="P152" s="126">
        <v>266.09999999999997</v>
      </c>
    </row>
    <row r="153" spans="1:16" s="116" customFormat="1" ht="12" x14ac:dyDescent="0.2">
      <c r="A153" s="115"/>
      <c r="B153" s="116" t="s">
        <v>26</v>
      </c>
      <c r="C153" s="129"/>
      <c r="D153" s="130"/>
      <c r="E153" s="128" t="s">
        <v>136</v>
      </c>
      <c r="F153" s="128" t="s">
        <v>136</v>
      </c>
      <c r="G153" s="128"/>
      <c r="H153" s="128">
        <v>107.55</v>
      </c>
      <c r="I153" s="128"/>
      <c r="J153" s="128" t="s">
        <v>136</v>
      </c>
      <c r="K153" s="128"/>
      <c r="L153" s="128" t="s">
        <v>136</v>
      </c>
      <c r="M153" s="128"/>
      <c r="N153" s="128">
        <v>18.649999999999999</v>
      </c>
      <c r="O153" s="128"/>
      <c r="P153" s="128">
        <v>126.19999999999999</v>
      </c>
    </row>
    <row r="154" spans="1:16" s="116" customFormat="1" ht="12" x14ac:dyDescent="0.2">
      <c r="A154" s="115"/>
      <c r="C154" s="129" t="s">
        <v>112</v>
      </c>
      <c r="D154" s="130"/>
      <c r="E154" s="128" t="s">
        <v>136</v>
      </c>
      <c r="F154" s="128" t="s">
        <v>136</v>
      </c>
      <c r="G154" s="128"/>
      <c r="H154" s="128">
        <v>99.7</v>
      </c>
      <c r="I154" s="128"/>
      <c r="J154" s="128" t="s">
        <v>136</v>
      </c>
      <c r="K154" s="128"/>
      <c r="L154" s="128" t="s">
        <v>136</v>
      </c>
      <c r="M154" s="128"/>
      <c r="N154" s="128">
        <v>0.4</v>
      </c>
      <c r="O154" s="128"/>
      <c r="P154" s="128">
        <v>100.10000000000001</v>
      </c>
    </row>
    <row r="155" spans="1:16" s="117" customFormat="1" ht="12" x14ac:dyDescent="0.2">
      <c r="A155" s="118"/>
      <c r="C155" s="119" t="s">
        <v>237</v>
      </c>
      <c r="D155" s="120" t="s">
        <v>238</v>
      </c>
      <c r="E155" s="128" t="s">
        <v>136</v>
      </c>
      <c r="F155" s="128" t="s">
        <v>136</v>
      </c>
      <c r="G155" s="126"/>
      <c r="H155" s="126">
        <v>99.7</v>
      </c>
      <c r="I155" s="126"/>
      <c r="J155" s="128" t="s">
        <v>136</v>
      </c>
      <c r="K155" s="126"/>
      <c r="L155" s="128" t="s">
        <v>136</v>
      </c>
      <c r="M155" s="126"/>
      <c r="N155" s="126">
        <v>0.4</v>
      </c>
      <c r="O155" s="126"/>
      <c r="P155" s="126">
        <v>100.10000000000001</v>
      </c>
    </row>
    <row r="156" spans="1:16" s="116" customFormat="1" ht="12" x14ac:dyDescent="0.2">
      <c r="A156" s="115"/>
      <c r="C156" s="129" t="s">
        <v>115</v>
      </c>
      <c r="D156" s="130"/>
      <c r="E156" s="128" t="s">
        <v>136</v>
      </c>
      <c r="F156" s="128" t="s">
        <v>136</v>
      </c>
      <c r="G156" s="128"/>
      <c r="H156" s="128">
        <v>7.85</v>
      </c>
      <c r="I156" s="128"/>
      <c r="J156" s="128" t="s">
        <v>136</v>
      </c>
      <c r="K156" s="128"/>
      <c r="L156" s="128" t="s">
        <v>136</v>
      </c>
      <c r="M156" s="128"/>
      <c r="N156" s="128">
        <v>18.25</v>
      </c>
      <c r="O156" s="128"/>
      <c r="P156" s="128">
        <v>26.1</v>
      </c>
    </row>
    <row r="157" spans="1:16" s="117" customFormat="1" ht="12" x14ac:dyDescent="0.2">
      <c r="A157" s="118"/>
      <c r="C157" s="119" t="s">
        <v>239</v>
      </c>
      <c r="D157" s="120" t="s">
        <v>240</v>
      </c>
      <c r="E157" s="128" t="s">
        <v>136</v>
      </c>
      <c r="F157" s="128" t="s">
        <v>136</v>
      </c>
      <c r="G157" s="126"/>
      <c r="H157" s="126">
        <v>7.85</v>
      </c>
      <c r="I157" s="126"/>
      <c r="J157" s="128" t="s">
        <v>136</v>
      </c>
      <c r="K157" s="126"/>
      <c r="L157" s="128" t="s">
        <v>136</v>
      </c>
      <c r="M157" s="126"/>
      <c r="N157" s="126">
        <v>18.25</v>
      </c>
      <c r="O157" s="126"/>
      <c r="P157" s="126">
        <v>26.1</v>
      </c>
    </row>
    <row r="158" spans="1:16" s="116" customFormat="1" ht="12" x14ac:dyDescent="0.2">
      <c r="A158" s="115"/>
      <c r="B158" s="116" t="s">
        <v>121</v>
      </c>
      <c r="C158" s="129"/>
      <c r="D158" s="130"/>
      <c r="E158" s="128" t="s">
        <v>136</v>
      </c>
      <c r="F158" s="128">
        <v>71.930000000000007</v>
      </c>
      <c r="G158" s="128"/>
      <c r="H158" s="128">
        <v>70.930000000000007</v>
      </c>
      <c r="I158" s="128"/>
      <c r="J158" s="128" t="s">
        <v>136</v>
      </c>
      <c r="K158" s="128"/>
      <c r="L158" s="128">
        <v>10</v>
      </c>
      <c r="M158" s="128"/>
      <c r="N158" s="128">
        <v>36.5</v>
      </c>
      <c r="O158" s="128"/>
      <c r="P158" s="128">
        <v>189.36</v>
      </c>
    </row>
    <row r="159" spans="1:16" s="116" customFormat="1" ht="12" x14ac:dyDescent="0.2">
      <c r="A159" s="115"/>
      <c r="C159" s="129" t="s">
        <v>112</v>
      </c>
      <c r="D159" s="130"/>
      <c r="E159" s="128" t="s">
        <v>136</v>
      </c>
      <c r="F159" s="128">
        <v>10</v>
      </c>
      <c r="G159" s="128"/>
      <c r="H159" s="128">
        <v>5</v>
      </c>
      <c r="I159" s="128"/>
      <c r="J159" s="128" t="s">
        <v>136</v>
      </c>
      <c r="K159" s="128"/>
      <c r="L159" s="128">
        <v>10</v>
      </c>
      <c r="M159" s="128"/>
      <c r="N159" s="128" t="s">
        <v>136</v>
      </c>
      <c r="O159" s="128"/>
      <c r="P159" s="128">
        <v>25</v>
      </c>
    </row>
    <row r="160" spans="1:16" s="117" customFormat="1" ht="12" x14ac:dyDescent="0.2">
      <c r="A160" s="118"/>
      <c r="C160" s="119" t="s">
        <v>241</v>
      </c>
      <c r="D160" s="120" t="s">
        <v>242</v>
      </c>
      <c r="E160" s="128" t="s">
        <v>136</v>
      </c>
      <c r="F160" s="126">
        <v>10</v>
      </c>
      <c r="G160" s="126"/>
      <c r="H160" s="126">
        <v>5</v>
      </c>
      <c r="I160" s="126"/>
      <c r="J160" s="128" t="s">
        <v>136</v>
      </c>
      <c r="K160" s="126"/>
      <c r="L160" s="126">
        <v>10</v>
      </c>
      <c r="M160" s="126"/>
      <c r="N160" s="128" t="s">
        <v>136</v>
      </c>
      <c r="O160" s="126"/>
      <c r="P160" s="126">
        <v>25</v>
      </c>
    </row>
    <row r="161" spans="1:16" s="116" customFormat="1" ht="12" x14ac:dyDescent="0.2">
      <c r="A161" s="115"/>
      <c r="C161" s="129" t="s">
        <v>115</v>
      </c>
      <c r="D161" s="130"/>
      <c r="E161" s="128" t="s">
        <v>136</v>
      </c>
      <c r="F161" s="128">
        <v>30</v>
      </c>
      <c r="G161" s="128"/>
      <c r="H161" s="128" t="s">
        <v>136</v>
      </c>
      <c r="I161" s="128"/>
      <c r="J161" s="128" t="s">
        <v>136</v>
      </c>
      <c r="K161" s="128"/>
      <c r="L161" s="128" t="s">
        <v>136</v>
      </c>
      <c r="M161" s="128"/>
      <c r="N161" s="128">
        <v>36.5</v>
      </c>
      <c r="O161" s="128"/>
      <c r="P161" s="128">
        <v>66.5</v>
      </c>
    </row>
    <row r="162" spans="1:16" s="117" customFormat="1" ht="12" x14ac:dyDescent="0.2">
      <c r="A162" s="118"/>
      <c r="C162" s="119" t="s">
        <v>243</v>
      </c>
      <c r="D162" s="120" t="s">
        <v>244</v>
      </c>
      <c r="E162" s="128" t="s">
        <v>136</v>
      </c>
      <c r="F162" s="126">
        <v>30</v>
      </c>
      <c r="G162" s="126"/>
      <c r="H162" s="128" t="s">
        <v>136</v>
      </c>
      <c r="I162" s="126"/>
      <c r="J162" s="128" t="s">
        <v>136</v>
      </c>
      <c r="K162" s="126"/>
      <c r="L162" s="128" t="s">
        <v>136</v>
      </c>
      <c r="M162" s="126"/>
      <c r="N162" s="126">
        <v>36.5</v>
      </c>
      <c r="O162" s="126"/>
      <c r="P162" s="126">
        <v>66.5</v>
      </c>
    </row>
    <row r="163" spans="1:16" s="116" customFormat="1" ht="12" x14ac:dyDescent="0.2">
      <c r="A163" s="115"/>
      <c r="C163" s="129" t="s">
        <v>127</v>
      </c>
      <c r="D163" s="130"/>
      <c r="E163" s="128" t="s">
        <v>136</v>
      </c>
      <c r="F163" s="128">
        <v>25</v>
      </c>
      <c r="G163" s="128"/>
      <c r="H163" s="128">
        <v>28</v>
      </c>
      <c r="I163" s="128"/>
      <c r="J163" s="128" t="s">
        <v>136</v>
      </c>
      <c r="K163" s="128"/>
      <c r="L163" s="128" t="s">
        <v>136</v>
      </c>
      <c r="M163" s="128"/>
      <c r="N163" s="128" t="s">
        <v>136</v>
      </c>
      <c r="O163" s="128"/>
      <c r="P163" s="128">
        <v>53</v>
      </c>
    </row>
    <row r="164" spans="1:16" s="117" customFormat="1" ht="12" x14ac:dyDescent="0.2">
      <c r="A164" s="118"/>
      <c r="C164" s="119" t="s">
        <v>245</v>
      </c>
      <c r="D164" s="120" t="s">
        <v>401</v>
      </c>
      <c r="E164" s="128" t="s">
        <v>136</v>
      </c>
      <c r="F164" s="126">
        <v>25</v>
      </c>
      <c r="G164" s="126"/>
      <c r="H164" s="126">
        <v>28</v>
      </c>
      <c r="I164" s="126"/>
      <c r="J164" s="128" t="s">
        <v>136</v>
      </c>
      <c r="K164" s="126"/>
      <c r="L164" s="128" t="s">
        <v>136</v>
      </c>
      <c r="M164" s="126"/>
      <c r="N164" s="128" t="s">
        <v>136</v>
      </c>
      <c r="O164" s="126"/>
      <c r="P164" s="126">
        <v>53</v>
      </c>
    </row>
    <row r="165" spans="1:16" s="116" customFormat="1" ht="12" x14ac:dyDescent="0.2">
      <c r="A165" s="115"/>
      <c r="C165" s="129" t="s">
        <v>128</v>
      </c>
      <c r="D165" s="130"/>
      <c r="E165" s="128" t="s">
        <v>136</v>
      </c>
      <c r="F165" s="128">
        <v>6.93</v>
      </c>
      <c r="G165" s="128"/>
      <c r="H165" s="128">
        <v>37.93</v>
      </c>
      <c r="I165" s="128"/>
      <c r="J165" s="128" t="s">
        <v>136</v>
      </c>
      <c r="K165" s="128"/>
      <c r="L165" s="128" t="s">
        <v>136</v>
      </c>
      <c r="M165" s="128"/>
      <c r="N165" s="128" t="s">
        <v>136</v>
      </c>
      <c r="O165" s="128"/>
      <c r="P165" s="128">
        <v>44.86</v>
      </c>
    </row>
    <row r="166" spans="1:16" s="117" customFormat="1" ht="12" customHeight="1" x14ac:dyDescent="0.2">
      <c r="A166" s="118"/>
      <c r="C166" s="119" t="s">
        <v>246</v>
      </c>
      <c r="D166" s="120" t="s">
        <v>396</v>
      </c>
      <c r="E166" s="128" t="s">
        <v>136</v>
      </c>
      <c r="F166" s="128" t="s">
        <v>136</v>
      </c>
      <c r="G166" s="126"/>
      <c r="H166" s="126">
        <v>25.45</v>
      </c>
      <c r="I166" s="126"/>
      <c r="J166" s="128" t="s">
        <v>136</v>
      </c>
      <c r="K166" s="126"/>
      <c r="L166" s="128" t="s">
        <v>136</v>
      </c>
      <c r="M166" s="126"/>
      <c r="N166" s="128" t="s">
        <v>136</v>
      </c>
      <c r="O166" s="126"/>
      <c r="P166" s="126">
        <v>25.45</v>
      </c>
    </row>
    <row r="167" spans="1:16" s="117" customFormat="1" ht="24" customHeight="1" x14ac:dyDescent="0.2">
      <c r="A167" s="118"/>
      <c r="C167" s="119" t="s">
        <v>247</v>
      </c>
      <c r="D167" s="120" t="s">
        <v>397</v>
      </c>
      <c r="E167" s="128" t="s">
        <v>136</v>
      </c>
      <c r="F167" s="126">
        <v>6.93</v>
      </c>
      <c r="G167" s="126"/>
      <c r="H167" s="126">
        <v>12.48</v>
      </c>
      <c r="I167" s="126"/>
      <c r="J167" s="128" t="s">
        <v>136</v>
      </c>
      <c r="K167" s="126"/>
      <c r="L167" s="128" t="s">
        <v>136</v>
      </c>
      <c r="M167" s="126"/>
      <c r="N167" s="128" t="s">
        <v>136</v>
      </c>
      <c r="O167" s="126"/>
      <c r="P167" s="126">
        <v>19.41</v>
      </c>
    </row>
    <row r="168" spans="1:16" s="116" customFormat="1" ht="12" x14ac:dyDescent="0.2">
      <c r="A168" s="115"/>
      <c r="B168" s="116" t="s">
        <v>56</v>
      </c>
      <c r="C168" s="129"/>
      <c r="D168" s="130"/>
      <c r="E168" s="128" t="s">
        <v>136</v>
      </c>
      <c r="F168" s="128" t="s">
        <v>136</v>
      </c>
      <c r="G168" s="128"/>
      <c r="H168" s="128">
        <v>11</v>
      </c>
      <c r="I168" s="128"/>
      <c r="J168" s="128" t="s">
        <v>136</v>
      </c>
      <c r="K168" s="128"/>
      <c r="L168" s="128" t="s">
        <v>136</v>
      </c>
      <c r="M168" s="128"/>
      <c r="N168" s="128">
        <v>16.400000000000002</v>
      </c>
      <c r="O168" s="128"/>
      <c r="P168" s="128">
        <v>27.400000000000002</v>
      </c>
    </row>
    <row r="169" spans="1:16" s="116" customFormat="1" ht="12" x14ac:dyDescent="0.2">
      <c r="A169" s="115"/>
      <c r="C169" s="129" t="s">
        <v>112</v>
      </c>
      <c r="D169" s="130"/>
      <c r="E169" s="128" t="s">
        <v>136</v>
      </c>
      <c r="F169" s="128" t="s">
        <v>136</v>
      </c>
      <c r="G169" s="128"/>
      <c r="H169" s="128">
        <v>1</v>
      </c>
      <c r="I169" s="128"/>
      <c r="J169" s="128" t="s">
        <v>136</v>
      </c>
      <c r="K169" s="128"/>
      <c r="L169" s="128" t="s">
        <v>136</v>
      </c>
      <c r="M169" s="128"/>
      <c r="N169" s="128">
        <v>3.6</v>
      </c>
      <c r="O169" s="128"/>
      <c r="P169" s="128">
        <v>4.5999999999999996</v>
      </c>
    </row>
    <row r="170" spans="1:16" s="117" customFormat="1" ht="12" x14ac:dyDescent="0.2">
      <c r="A170" s="118"/>
      <c r="C170" s="119" t="s">
        <v>141</v>
      </c>
      <c r="D170" s="120" t="s">
        <v>248</v>
      </c>
      <c r="E170" s="128" t="s">
        <v>136</v>
      </c>
      <c r="F170" s="128" t="s">
        <v>136</v>
      </c>
      <c r="G170" s="126"/>
      <c r="H170" s="126">
        <v>1</v>
      </c>
      <c r="I170" s="126"/>
      <c r="J170" s="128" t="s">
        <v>136</v>
      </c>
      <c r="K170" s="126"/>
      <c r="L170" s="128" t="s">
        <v>136</v>
      </c>
      <c r="M170" s="126"/>
      <c r="N170" s="126">
        <v>3.6</v>
      </c>
      <c r="O170" s="126"/>
      <c r="P170" s="126">
        <v>4.5999999999999996</v>
      </c>
    </row>
    <row r="171" spans="1:16" s="116" customFormat="1" ht="12" x14ac:dyDescent="0.2">
      <c r="A171" s="115"/>
      <c r="C171" s="129" t="s">
        <v>115</v>
      </c>
      <c r="D171" s="130"/>
      <c r="E171" s="128" t="s">
        <v>136</v>
      </c>
      <c r="F171" s="128" t="s">
        <v>136</v>
      </c>
      <c r="G171" s="128"/>
      <c r="H171" s="128">
        <v>10</v>
      </c>
      <c r="I171" s="128"/>
      <c r="J171" s="128" t="s">
        <v>136</v>
      </c>
      <c r="K171" s="128"/>
      <c r="L171" s="128" t="s">
        <v>136</v>
      </c>
      <c r="M171" s="128"/>
      <c r="N171" s="128">
        <v>12.8</v>
      </c>
      <c r="O171" s="128"/>
      <c r="P171" s="128">
        <v>22.8</v>
      </c>
    </row>
    <row r="172" spans="1:16" s="117" customFormat="1" ht="12" x14ac:dyDescent="0.2">
      <c r="A172" s="118"/>
      <c r="C172" s="119" t="s">
        <v>249</v>
      </c>
      <c r="D172" s="120" t="s">
        <v>250</v>
      </c>
      <c r="E172" s="128" t="s">
        <v>136</v>
      </c>
      <c r="F172" s="128" t="s">
        <v>136</v>
      </c>
      <c r="G172" s="126"/>
      <c r="H172" s="126">
        <v>10</v>
      </c>
      <c r="I172" s="126"/>
      <c r="J172" s="128" t="s">
        <v>136</v>
      </c>
      <c r="K172" s="126"/>
      <c r="L172" s="128" t="s">
        <v>136</v>
      </c>
      <c r="M172" s="126"/>
      <c r="N172" s="126">
        <v>12.8</v>
      </c>
      <c r="O172" s="126"/>
      <c r="P172" s="126">
        <v>22.8</v>
      </c>
    </row>
    <row r="173" spans="1:16" s="116" customFormat="1" ht="12" x14ac:dyDescent="0.2">
      <c r="A173" s="115"/>
      <c r="B173" s="116" t="s">
        <v>27</v>
      </c>
      <c r="C173" s="129"/>
      <c r="D173" s="130"/>
      <c r="E173" s="128" t="s">
        <v>136</v>
      </c>
      <c r="F173" s="128" t="s">
        <v>136</v>
      </c>
      <c r="G173" s="128"/>
      <c r="H173" s="128">
        <v>20.34</v>
      </c>
      <c r="I173" s="128"/>
      <c r="J173" s="128" t="s">
        <v>136</v>
      </c>
      <c r="K173" s="128"/>
      <c r="L173" s="128" t="s">
        <v>136</v>
      </c>
      <c r="M173" s="128"/>
      <c r="N173" s="128">
        <v>10.727</v>
      </c>
      <c r="O173" s="128"/>
      <c r="P173" s="128">
        <v>31.067</v>
      </c>
    </row>
    <row r="174" spans="1:16" s="116" customFormat="1" ht="12" x14ac:dyDescent="0.2">
      <c r="A174" s="115"/>
      <c r="C174" s="129" t="s">
        <v>112</v>
      </c>
      <c r="D174" s="130"/>
      <c r="E174" s="128" t="s">
        <v>136</v>
      </c>
      <c r="F174" s="128" t="s">
        <v>136</v>
      </c>
      <c r="G174" s="128"/>
      <c r="H174" s="128">
        <v>9</v>
      </c>
      <c r="I174" s="128"/>
      <c r="J174" s="128" t="s">
        <v>136</v>
      </c>
      <c r="K174" s="128"/>
      <c r="L174" s="128" t="s">
        <v>136</v>
      </c>
      <c r="M174" s="128"/>
      <c r="N174" s="128">
        <v>1.84</v>
      </c>
      <c r="O174" s="128"/>
      <c r="P174" s="128">
        <v>10.84</v>
      </c>
    </row>
    <row r="175" spans="1:16" s="117" customFormat="1" ht="12" customHeight="1" x14ac:dyDescent="0.2">
      <c r="A175" s="118"/>
      <c r="C175" s="119" t="s">
        <v>141</v>
      </c>
      <c r="D175" s="120" t="s">
        <v>398</v>
      </c>
      <c r="E175" s="128" t="s">
        <v>136</v>
      </c>
      <c r="F175" s="128" t="s">
        <v>136</v>
      </c>
      <c r="G175" s="126"/>
      <c r="H175" s="126">
        <v>9</v>
      </c>
      <c r="I175" s="126"/>
      <c r="J175" s="128" t="s">
        <v>136</v>
      </c>
      <c r="K175" s="126"/>
      <c r="L175" s="128" t="s">
        <v>136</v>
      </c>
      <c r="M175" s="126"/>
      <c r="N175" s="126">
        <v>1.84</v>
      </c>
      <c r="O175" s="126"/>
      <c r="P175" s="126">
        <v>10.84</v>
      </c>
    </row>
    <row r="176" spans="1:16" s="116" customFormat="1" ht="12" x14ac:dyDescent="0.2">
      <c r="A176" s="115"/>
      <c r="C176" s="129" t="s">
        <v>115</v>
      </c>
      <c r="D176" s="130"/>
      <c r="E176" s="128" t="s">
        <v>136</v>
      </c>
      <c r="F176" s="128" t="s">
        <v>136</v>
      </c>
      <c r="G176" s="128"/>
      <c r="H176" s="128">
        <v>4</v>
      </c>
      <c r="I176" s="128"/>
      <c r="J176" s="128" t="s">
        <v>136</v>
      </c>
      <c r="K176" s="128"/>
      <c r="L176" s="128" t="s">
        <v>136</v>
      </c>
      <c r="M176" s="128"/>
      <c r="N176" s="128" t="s">
        <v>136</v>
      </c>
      <c r="O176" s="128"/>
      <c r="P176" s="128">
        <v>4</v>
      </c>
    </row>
    <row r="177" spans="1:16" s="117" customFormat="1" ht="12" x14ac:dyDescent="0.2">
      <c r="A177" s="118"/>
      <c r="C177" s="119" t="s">
        <v>140</v>
      </c>
      <c r="D177" s="120" t="s">
        <v>212</v>
      </c>
      <c r="E177" s="128" t="s">
        <v>136</v>
      </c>
      <c r="F177" s="128" t="s">
        <v>136</v>
      </c>
      <c r="G177" s="126"/>
      <c r="H177" s="126">
        <v>4</v>
      </c>
      <c r="I177" s="126"/>
      <c r="J177" s="128" t="s">
        <v>136</v>
      </c>
      <c r="K177" s="126"/>
      <c r="L177" s="128" t="s">
        <v>136</v>
      </c>
      <c r="M177" s="126"/>
      <c r="N177" s="128" t="s">
        <v>136</v>
      </c>
      <c r="O177" s="126"/>
      <c r="P177" s="126">
        <v>4</v>
      </c>
    </row>
    <row r="178" spans="1:16" s="116" customFormat="1" ht="12" x14ac:dyDescent="0.2">
      <c r="A178" s="115"/>
      <c r="C178" s="129" t="s">
        <v>128</v>
      </c>
      <c r="D178" s="130"/>
      <c r="E178" s="128" t="s">
        <v>136</v>
      </c>
      <c r="F178" s="128" t="s">
        <v>136</v>
      </c>
      <c r="G178" s="128"/>
      <c r="H178" s="128">
        <v>7.34</v>
      </c>
      <c r="I178" s="128"/>
      <c r="J178" s="128" t="s">
        <v>136</v>
      </c>
      <c r="K178" s="128"/>
      <c r="L178" s="128" t="s">
        <v>136</v>
      </c>
      <c r="M178" s="128"/>
      <c r="N178" s="128">
        <v>8.8870000000000005</v>
      </c>
      <c r="O178" s="128"/>
      <c r="P178" s="128">
        <v>16.227</v>
      </c>
    </row>
    <row r="179" spans="1:16" s="117" customFormat="1" ht="12" x14ac:dyDescent="0.2">
      <c r="A179" s="118"/>
      <c r="C179" s="119" t="s">
        <v>251</v>
      </c>
      <c r="D179" s="120" t="s">
        <v>252</v>
      </c>
      <c r="E179" s="128" t="s">
        <v>136</v>
      </c>
      <c r="F179" s="128" t="s">
        <v>136</v>
      </c>
      <c r="G179" s="126"/>
      <c r="H179" s="126">
        <v>7.34</v>
      </c>
      <c r="I179" s="126"/>
      <c r="J179" s="128" t="s">
        <v>136</v>
      </c>
      <c r="K179" s="126"/>
      <c r="L179" s="128" t="s">
        <v>136</v>
      </c>
      <c r="M179" s="126"/>
      <c r="N179" s="126">
        <v>8.8870000000000005</v>
      </c>
      <c r="O179" s="126"/>
      <c r="P179" s="126">
        <v>16.227</v>
      </c>
    </row>
    <row r="180" spans="1:16" s="116" customFormat="1" ht="12" x14ac:dyDescent="0.2">
      <c r="A180" s="115"/>
      <c r="B180" s="116" t="s">
        <v>57</v>
      </c>
      <c r="C180" s="129"/>
      <c r="D180" s="130"/>
      <c r="E180" s="128" t="s">
        <v>136</v>
      </c>
      <c r="F180" s="128">
        <v>41.66</v>
      </c>
      <c r="G180" s="128"/>
      <c r="H180" s="128">
        <v>45.25</v>
      </c>
      <c r="I180" s="128"/>
      <c r="J180" s="128" t="s">
        <v>136</v>
      </c>
      <c r="K180" s="128"/>
      <c r="L180" s="128" t="s">
        <v>136</v>
      </c>
      <c r="M180" s="128"/>
      <c r="N180" s="128">
        <v>3</v>
      </c>
      <c r="O180" s="128"/>
      <c r="P180" s="128">
        <v>89.91</v>
      </c>
    </row>
    <row r="181" spans="1:16" s="116" customFormat="1" ht="12" x14ac:dyDescent="0.2">
      <c r="A181" s="115"/>
      <c r="C181" s="129" t="s">
        <v>111</v>
      </c>
      <c r="D181" s="130"/>
      <c r="E181" s="128" t="s">
        <v>136</v>
      </c>
      <c r="F181" s="128" t="s">
        <v>136</v>
      </c>
      <c r="G181" s="128"/>
      <c r="H181" s="128">
        <v>16.440000000000001</v>
      </c>
      <c r="I181" s="128"/>
      <c r="J181" s="128" t="s">
        <v>136</v>
      </c>
      <c r="K181" s="128"/>
      <c r="L181" s="128" t="s">
        <v>136</v>
      </c>
      <c r="M181" s="128"/>
      <c r="N181" s="128">
        <v>3</v>
      </c>
      <c r="O181" s="128"/>
      <c r="P181" s="128">
        <v>19.440000000000001</v>
      </c>
    </row>
    <row r="182" spans="1:16" s="117" customFormat="1" ht="12" x14ac:dyDescent="0.2">
      <c r="A182" s="118"/>
      <c r="C182" s="119" t="s">
        <v>253</v>
      </c>
      <c r="D182" s="120" t="s">
        <v>254</v>
      </c>
      <c r="E182" s="128" t="s">
        <v>136</v>
      </c>
      <c r="F182" s="128" t="s">
        <v>136</v>
      </c>
      <c r="G182" s="126"/>
      <c r="H182" s="126">
        <v>16.440000000000001</v>
      </c>
      <c r="I182" s="126"/>
      <c r="J182" s="128" t="s">
        <v>136</v>
      </c>
      <c r="K182" s="126"/>
      <c r="L182" s="128" t="s">
        <v>136</v>
      </c>
      <c r="M182" s="126"/>
      <c r="N182" s="126">
        <v>3</v>
      </c>
      <c r="O182" s="126"/>
      <c r="P182" s="126">
        <v>19.440000000000001</v>
      </c>
    </row>
    <row r="183" spans="1:16" s="116" customFormat="1" ht="12" x14ac:dyDescent="0.2">
      <c r="A183" s="115"/>
      <c r="C183" s="129" t="s">
        <v>113</v>
      </c>
      <c r="D183" s="130"/>
      <c r="E183" s="128" t="s">
        <v>136</v>
      </c>
      <c r="F183" s="128" t="s">
        <v>136</v>
      </c>
      <c r="G183" s="128"/>
      <c r="H183" s="128">
        <v>7.79</v>
      </c>
      <c r="I183" s="128"/>
      <c r="J183" s="128" t="s">
        <v>136</v>
      </c>
      <c r="K183" s="128"/>
      <c r="L183" s="128" t="s">
        <v>136</v>
      </c>
      <c r="M183" s="128"/>
      <c r="N183" s="128" t="s">
        <v>136</v>
      </c>
      <c r="O183" s="128"/>
      <c r="P183" s="128">
        <v>7.79</v>
      </c>
    </row>
    <row r="184" spans="1:16" s="117" customFormat="1" ht="12" x14ac:dyDescent="0.2">
      <c r="A184" s="118"/>
      <c r="C184" s="119" t="s">
        <v>255</v>
      </c>
      <c r="D184" s="120" t="s">
        <v>256</v>
      </c>
      <c r="E184" s="128" t="s">
        <v>136</v>
      </c>
      <c r="F184" s="128" t="s">
        <v>136</v>
      </c>
      <c r="G184" s="126"/>
      <c r="H184" s="126">
        <v>7.79</v>
      </c>
      <c r="I184" s="126"/>
      <c r="J184" s="128" t="s">
        <v>136</v>
      </c>
      <c r="K184" s="126"/>
      <c r="L184" s="128" t="s">
        <v>136</v>
      </c>
      <c r="M184" s="126"/>
      <c r="N184" s="128" t="s">
        <v>136</v>
      </c>
      <c r="O184" s="126"/>
      <c r="P184" s="126">
        <v>7.79</v>
      </c>
    </row>
    <row r="185" spans="1:16" s="116" customFormat="1" ht="12" x14ac:dyDescent="0.2">
      <c r="A185" s="115"/>
      <c r="C185" s="129" t="s">
        <v>115</v>
      </c>
      <c r="D185" s="130"/>
      <c r="E185" s="128" t="s">
        <v>136</v>
      </c>
      <c r="F185" s="128" t="s">
        <v>136</v>
      </c>
      <c r="G185" s="128"/>
      <c r="H185" s="128">
        <v>5</v>
      </c>
      <c r="I185" s="128"/>
      <c r="J185" s="128" t="s">
        <v>136</v>
      </c>
      <c r="K185" s="128"/>
      <c r="L185" s="128" t="s">
        <v>136</v>
      </c>
      <c r="M185" s="128"/>
      <c r="N185" s="128" t="s">
        <v>136</v>
      </c>
      <c r="O185" s="128"/>
      <c r="P185" s="128">
        <v>5</v>
      </c>
    </row>
    <row r="186" spans="1:16" s="117" customFormat="1" ht="12" x14ac:dyDescent="0.2">
      <c r="A186" s="118"/>
      <c r="C186" s="119" t="s">
        <v>140</v>
      </c>
      <c r="D186" s="120" t="s">
        <v>212</v>
      </c>
      <c r="E186" s="128" t="s">
        <v>136</v>
      </c>
      <c r="F186" s="128" t="s">
        <v>136</v>
      </c>
      <c r="G186" s="126"/>
      <c r="H186" s="126">
        <v>5</v>
      </c>
      <c r="I186" s="126"/>
      <c r="J186" s="128" t="s">
        <v>136</v>
      </c>
      <c r="K186" s="126"/>
      <c r="L186" s="128" t="s">
        <v>136</v>
      </c>
      <c r="M186" s="126"/>
      <c r="N186" s="128" t="s">
        <v>136</v>
      </c>
      <c r="O186" s="126"/>
      <c r="P186" s="126">
        <v>5</v>
      </c>
    </row>
    <row r="187" spans="1:16" s="116" customFormat="1" ht="12" x14ac:dyDescent="0.2">
      <c r="A187" s="115"/>
      <c r="C187" s="129" t="s">
        <v>128</v>
      </c>
      <c r="D187" s="130"/>
      <c r="E187" s="128" t="s">
        <v>136</v>
      </c>
      <c r="F187" s="128">
        <v>41.66</v>
      </c>
      <c r="G187" s="128"/>
      <c r="H187" s="128">
        <v>16.02</v>
      </c>
      <c r="I187" s="128"/>
      <c r="J187" s="128" t="s">
        <v>136</v>
      </c>
      <c r="K187" s="128"/>
      <c r="L187" s="128" t="s">
        <v>136</v>
      </c>
      <c r="M187" s="128"/>
      <c r="N187" s="128" t="s">
        <v>136</v>
      </c>
      <c r="O187" s="128"/>
      <c r="P187" s="128">
        <v>57.679999999999993</v>
      </c>
    </row>
    <row r="188" spans="1:16" s="117" customFormat="1" ht="12" x14ac:dyDescent="0.2">
      <c r="A188" s="118"/>
      <c r="C188" s="119" t="s">
        <v>257</v>
      </c>
      <c r="D188" s="120" t="s">
        <v>258</v>
      </c>
      <c r="E188" s="128" t="s">
        <v>136</v>
      </c>
      <c r="F188" s="126">
        <v>41.66</v>
      </c>
      <c r="G188" s="126"/>
      <c r="H188" s="126">
        <v>16.02</v>
      </c>
      <c r="I188" s="126"/>
      <c r="J188" s="128" t="s">
        <v>136</v>
      </c>
      <c r="K188" s="126"/>
      <c r="L188" s="128" t="s">
        <v>136</v>
      </c>
      <c r="M188" s="126"/>
      <c r="N188" s="128" t="s">
        <v>136</v>
      </c>
      <c r="O188" s="126"/>
      <c r="P188" s="126">
        <v>57.679999999999993</v>
      </c>
    </row>
    <row r="189" spans="1:16" s="117" customFormat="1" ht="12" x14ac:dyDescent="0.2">
      <c r="A189" s="118"/>
      <c r="C189" s="119"/>
      <c r="D189" s="120"/>
      <c r="E189" s="126"/>
      <c r="F189" s="126"/>
      <c r="G189" s="126"/>
      <c r="H189" s="126"/>
      <c r="I189" s="126"/>
      <c r="J189" s="126"/>
      <c r="K189" s="126"/>
      <c r="L189" s="126"/>
      <c r="M189" s="126"/>
      <c r="N189" s="126"/>
      <c r="O189" s="126"/>
      <c r="P189" s="126"/>
    </row>
    <row r="190" spans="1:16" s="116" customFormat="1" ht="12" x14ac:dyDescent="0.2">
      <c r="A190" s="115" t="s">
        <v>125</v>
      </c>
      <c r="C190" s="129"/>
      <c r="D190" s="130"/>
      <c r="E190" s="128">
        <v>5402.0349936500006</v>
      </c>
      <c r="F190" s="128">
        <v>1856</v>
      </c>
      <c r="G190" s="128"/>
      <c r="H190" s="128">
        <v>103.95</v>
      </c>
      <c r="I190" s="128"/>
      <c r="J190" s="128" t="s">
        <v>136</v>
      </c>
      <c r="K190" s="128"/>
      <c r="L190" s="128">
        <v>1727.429981</v>
      </c>
      <c r="M190" s="128"/>
      <c r="N190" s="128">
        <v>65.16</v>
      </c>
      <c r="O190" s="128"/>
      <c r="P190" s="128">
        <v>9154.5749746500005</v>
      </c>
    </row>
    <row r="191" spans="1:16" s="116" customFormat="1" ht="12" x14ac:dyDescent="0.2">
      <c r="A191" s="115"/>
      <c r="B191" s="116" t="s">
        <v>29</v>
      </c>
      <c r="C191" s="129"/>
      <c r="D191" s="130"/>
      <c r="E191" s="128">
        <v>857.22746685000004</v>
      </c>
      <c r="F191" s="128">
        <v>321</v>
      </c>
      <c r="G191" s="128"/>
      <c r="H191" s="128" t="s">
        <v>136</v>
      </c>
      <c r="I191" s="128"/>
      <c r="J191" s="128" t="s">
        <v>136</v>
      </c>
      <c r="K191" s="128"/>
      <c r="L191" s="128">
        <v>208.68998099999999</v>
      </c>
      <c r="M191" s="128"/>
      <c r="N191" s="128" t="s">
        <v>136</v>
      </c>
      <c r="O191" s="128"/>
      <c r="P191" s="128">
        <v>1386.9174478499999</v>
      </c>
    </row>
    <row r="192" spans="1:16" s="116" customFormat="1" ht="12" x14ac:dyDescent="0.2">
      <c r="A192" s="115"/>
      <c r="C192" s="129" t="s">
        <v>133</v>
      </c>
      <c r="D192" s="130"/>
      <c r="E192" s="128" t="s">
        <v>136</v>
      </c>
      <c r="F192" s="128">
        <v>71</v>
      </c>
      <c r="G192" s="128"/>
      <c r="H192" s="128" t="s">
        <v>136</v>
      </c>
      <c r="I192" s="128"/>
      <c r="J192" s="128" t="s">
        <v>136</v>
      </c>
      <c r="K192" s="128"/>
      <c r="L192" s="128" t="s">
        <v>136</v>
      </c>
      <c r="M192" s="128"/>
      <c r="N192" s="128" t="s">
        <v>136</v>
      </c>
      <c r="O192" s="128"/>
      <c r="P192" s="128">
        <v>71</v>
      </c>
    </row>
    <row r="193" spans="1:16" s="117" customFormat="1" ht="24" x14ac:dyDescent="0.2">
      <c r="A193" s="118"/>
      <c r="C193" s="119" t="s">
        <v>259</v>
      </c>
      <c r="D193" s="120" t="s">
        <v>402</v>
      </c>
      <c r="E193" s="128" t="s">
        <v>136</v>
      </c>
      <c r="F193" s="126">
        <v>71</v>
      </c>
      <c r="G193" s="126"/>
      <c r="H193" s="128" t="s">
        <v>136</v>
      </c>
      <c r="I193" s="126"/>
      <c r="J193" s="128" t="s">
        <v>136</v>
      </c>
      <c r="K193" s="126"/>
      <c r="L193" s="128" t="s">
        <v>136</v>
      </c>
      <c r="M193" s="126"/>
      <c r="N193" s="128" t="s">
        <v>136</v>
      </c>
      <c r="O193" s="126"/>
      <c r="P193" s="126">
        <v>71</v>
      </c>
    </row>
    <row r="194" spans="1:16" s="116" customFormat="1" ht="12" x14ac:dyDescent="0.2">
      <c r="A194" s="115"/>
      <c r="C194" s="129" t="s">
        <v>112</v>
      </c>
      <c r="D194" s="130"/>
      <c r="E194" s="128">
        <v>160</v>
      </c>
      <c r="F194" s="128" t="s">
        <v>136</v>
      </c>
      <c r="G194" s="128"/>
      <c r="H194" s="128" t="s">
        <v>136</v>
      </c>
      <c r="I194" s="128"/>
      <c r="J194" s="128" t="s">
        <v>136</v>
      </c>
      <c r="K194" s="128"/>
      <c r="L194" s="128" t="s">
        <v>136</v>
      </c>
      <c r="M194" s="128"/>
      <c r="N194" s="128" t="s">
        <v>136</v>
      </c>
      <c r="O194" s="128"/>
      <c r="P194" s="128">
        <v>160</v>
      </c>
    </row>
    <row r="195" spans="1:16" s="117" customFormat="1" ht="12" x14ac:dyDescent="0.2">
      <c r="A195" s="118"/>
      <c r="C195" s="119" t="s">
        <v>260</v>
      </c>
      <c r="D195" s="120" t="s">
        <v>261</v>
      </c>
      <c r="E195" s="126">
        <v>160</v>
      </c>
      <c r="F195" s="128" t="s">
        <v>136</v>
      </c>
      <c r="G195" s="126"/>
      <c r="H195" s="128" t="s">
        <v>136</v>
      </c>
      <c r="I195" s="126"/>
      <c r="J195" s="128" t="s">
        <v>136</v>
      </c>
      <c r="K195" s="126"/>
      <c r="L195" s="128" t="s">
        <v>136</v>
      </c>
      <c r="M195" s="126"/>
      <c r="N195" s="128" t="s">
        <v>136</v>
      </c>
      <c r="O195" s="126"/>
      <c r="P195" s="126">
        <v>160</v>
      </c>
    </row>
    <row r="196" spans="1:16" s="116" customFormat="1" ht="12" x14ac:dyDescent="0.2">
      <c r="A196" s="115"/>
      <c r="C196" s="129" t="s">
        <v>113</v>
      </c>
      <c r="D196" s="130"/>
      <c r="E196" s="128">
        <v>100</v>
      </c>
      <c r="F196" s="128" t="s">
        <v>136</v>
      </c>
      <c r="G196" s="128"/>
      <c r="H196" s="128" t="s">
        <v>136</v>
      </c>
      <c r="I196" s="128"/>
      <c r="J196" s="128" t="s">
        <v>136</v>
      </c>
      <c r="K196" s="128"/>
      <c r="L196" s="128" t="s">
        <v>136</v>
      </c>
      <c r="M196" s="128"/>
      <c r="N196" s="128" t="s">
        <v>136</v>
      </c>
      <c r="O196" s="128"/>
      <c r="P196" s="128">
        <v>100</v>
      </c>
    </row>
    <row r="197" spans="1:16" s="117" customFormat="1" ht="24" x14ac:dyDescent="0.2">
      <c r="A197" s="118"/>
      <c r="C197" s="119" t="s">
        <v>262</v>
      </c>
      <c r="D197" s="120" t="s">
        <v>403</v>
      </c>
      <c r="E197" s="126">
        <v>100</v>
      </c>
      <c r="F197" s="128" t="s">
        <v>136</v>
      </c>
      <c r="G197" s="126"/>
      <c r="H197" s="128" t="s">
        <v>136</v>
      </c>
      <c r="I197" s="126"/>
      <c r="J197" s="128" t="s">
        <v>136</v>
      </c>
      <c r="K197" s="126"/>
      <c r="L197" s="128" t="s">
        <v>136</v>
      </c>
      <c r="M197" s="126"/>
      <c r="N197" s="128" t="s">
        <v>136</v>
      </c>
      <c r="O197" s="126"/>
      <c r="P197" s="126">
        <v>100</v>
      </c>
    </row>
    <row r="198" spans="1:16" s="116" customFormat="1" ht="12" x14ac:dyDescent="0.2">
      <c r="A198" s="115"/>
      <c r="C198" s="129" t="s">
        <v>115</v>
      </c>
      <c r="D198" s="130"/>
      <c r="E198" s="128">
        <v>597.22746685000004</v>
      </c>
      <c r="F198" s="128">
        <v>250</v>
      </c>
      <c r="G198" s="128"/>
      <c r="H198" s="128" t="s">
        <v>136</v>
      </c>
      <c r="I198" s="128"/>
      <c r="J198" s="128" t="s">
        <v>136</v>
      </c>
      <c r="K198" s="128"/>
      <c r="L198" s="128">
        <v>208.68998099999999</v>
      </c>
      <c r="M198" s="128"/>
      <c r="N198" s="128" t="s">
        <v>136</v>
      </c>
      <c r="O198" s="128"/>
      <c r="P198" s="128">
        <v>1055.9174478499999</v>
      </c>
    </row>
    <row r="199" spans="1:16" s="117" customFormat="1" ht="24" x14ac:dyDescent="0.2">
      <c r="A199" s="118"/>
      <c r="C199" s="119" t="s">
        <v>142</v>
      </c>
      <c r="D199" s="120" t="s">
        <v>404</v>
      </c>
      <c r="E199" s="128" t="s">
        <v>136</v>
      </c>
      <c r="F199" s="128" t="s">
        <v>136</v>
      </c>
      <c r="G199" s="126"/>
      <c r="H199" s="128" t="s">
        <v>136</v>
      </c>
      <c r="I199" s="126"/>
      <c r="J199" s="128" t="s">
        <v>136</v>
      </c>
      <c r="K199" s="126"/>
      <c r="L199" s="126">
        <v>108.689981</v>
      </c>
      <c r="M199" s="126"/>
      <c r="N199" s="128" t="s">
        <v>136</v>
      </c>
      <c r="O199" s="126"/>
      <c r="P199" s="126">
        <v>108.689981</v>
      </c>
    </row>
    <row r="200" spans="1:16" s="117" customFormat="1" ht="12" x14ac:dyDescent="0.2">
      <c r="A200" s="118"/>
      <c r="C200" s="119" t="s">
        <v>263</v>
      </c>
      <c r="D200" s="120" t="s">
        <v>264</v>
      </c>
      <c r="E200" s="128" t="s">
        <v>136</v>
      </c>
      <c r="F200" s="126">
        <v>250</v>
      </c>
      <c r="G200" s="126"/>
      <c r="H200" s="128" t="s">
        <v>136</v>
      </c>
      <c r="I200" s="126"/>
      <c r="J200" s="128" t="s">
        <v>136</v>
      </c>
      <c r="K200" s="126"/>
      <c r="L200" s="126">
        <v>100</v>
      </c>
      <c r="M200" s="126"/>
      <c r="N200" s="128" t="s">
        <v>136</v>
      </c>
      <c r="O200" s="126"/>
      <c r="P200" s="126">
        <v>350</v>
      </c>
    </row>
    <row r="201" spans="1:16" s="117" customFormat="1" ht="24" x14ac:dyDescent="0.2">
      <c r="A201" s="118"/>
      <c r="C201" s="119" t="s">
        <v>265</v>
      </c>
      <c r="D201" s="120" t="s">
        <v>405</v>
      </c>
      <c r="E201" s="126">
        <v>597.22746685000004</v>
      </c>
      <c r="F201" s="128" t="s">
        <v>136</v>
      </c>
      <c r="G201" s="126"/>
      <c r="H201" s="128" t="s">
        <v>136</v>
      </c>
      <c r="I201" s="126"/>
      <c r="J201" s="128" t="s">
        <v>136</v>
      </c>
      <c r="K201" s="126"/>
      <c r="L201" s="128" t="s">
        <v>136</v>
      </c>
      <c r="M201" s="126"/>
      <c r="N201" s="128" t="s">
        <v>136</v>
      </c>
      <c r="O201" s="126"/>
      <c r="P201" s="126">
        <v>597.22746685000004</v>
      </c>
    </row>
    <row r="202" spans="1:16" s="116" customFormat="1" ht="12" x14ac:dyDescent="0.2">
      <c r="A202" s="115"/>
      <c r="B202" s="116" t="s">
        <v>30</v>
      </c>
      <c r="C202" s="129"/>
      <c r="D202" s="130"/>
      <c r="E202" s="128" t="s">
        <v>136</v>
      </c>
      <c r="F202" s="128">
        <v>70</v>
      </c>
      <c r="G202" s="128"/>
      <c r="H202" s="128" t="s">
        <v>136</v>
      </c>
      <c r="I202" s="128"/>
      <c r="J202" s="128" t="s">
        <v>136</v>
      </c>
      <c r="K202" s="128"/>
      <c r="L202" s="128" t="s">
        <v>136</v>
      </c>
      <c r="M202" s="128"/>
      <c r="N202" s="128">
        <v>2.56</v>
      </c>
      <c r="O202" s="128"/>
      <c r="P202" s="128">
        <v>72.56</v>
      </c>
    </row>
    <row r="203" spans="1:16" s="116" customFormat="1" ht="12" x14ac:dyDescent="0.2">
      <c r="A203" s="115"/>
      <c r="C203" s="129" t="s">
        <v>111</v>
      </c>
      <c r="D203" s="130"/>
      <c r="E203" s="128" t="s">
        <v>136</v>
      </c>
      <c r="F203" s="128" t="s">
        <v>136</v>
      </c>
      <c r="G203" s="128"/>
      <c r="H203" s="128" t="s">
        <v>136</v>
      </c>
      <c r="I203" s="128"/>
      <c r="J203" s="128" t="s">
        <v>136</v>
      </c>
      <c r="K203" s="128"/>
      <c r="L203" s="128" t="s">
        <v>136</v>
      </c>
      <c r="M203" s="128"/>
      <c r="N203" s="128">
        <v>2.56</v>
      </c>
      <c r="O203" s="128"/>
      <c r="P203" s="128">
        <v>2.56</v>
      </c>
    </row>
    <row r="204" spans="1:16" s="117" customFormat="1" ht="12" x14ac:dyDescent="0.2">
      <c r="A204" s="118"/>
      <c r="C204" s="119" t="s">
        <v>266</v>
      </c>
      <c r="D204" s="120" t="s">
        <v>267</v>
      </c>
      <c r="E204" s="128" t="s">
        <v>136</v>
      </c>
      <c r="F204" s="128" t="s">
        <v>136</v>
      </c>
      <c r="G204" s="126"/>
      <c r="H204" s="128" t="s">
        <v>136</v>
      </c>
      <c r="I204" s="126"/>
      <c r="J204" s="128" t="s">
        <v>136</v>
      </c>
      <c r="K204" s="126"/>
      <c r="L204" s="128" t="s">
        <v>136</v>
      </c>
      <c r="M204" s="126"/>
      <c r="N204" s="126">
        <v>2.56</v>
      </c>
      <c r="O204" s="126"/>
      <c r="P204" s="126">
        <v>2.56</v>
      </c>
    </row>
    <row r="205" spans="1:16" s="116" customFormat="1" ht="12" x14ac:dyDescent="0.2">
      <c r="A205" s="115"/>
      <c r="C205" s="129" t="s">
        <v>112</v>
      </c>
      <c r="D205" s="130"/>
      <c r="E205" s="128" t="s">
        <v>136</v>
      </c>
      <c r="F205" s="128">
        <v>30</v>
      </c>
      <c r="G205" s="128"/>
      <c r="H205" s="128" t="s">
        <v>136</v>
      </c>
      <c r="I205" s="128"/>
      <c r="J205" s="128" t="s">
        <v>136</v>
      </c>
      <c r="K205" s="128"/>
      <c r="L205" s="128" t="s">
        <v>136</v>
      </c>
      <c r="M205" s="128"/>
      <c r="N205" s="128" t="s">
        <v>136</v>
      </c>
      <c r="O205" s="128"/>
      <c r="P205" s="128">
        <v>30</v>
      </c>
    </row>
    <row r="206" spans="1:16" s="117" customFormat="1" ht="12" x14ac:dyDescent="0.2">
      <c r="A206" s="118"/>
      <c r="C206" s="119" t="s">
        <v>268</v>
      </c>
      <c r="D206" s="120" t="s">
        <v>427</v>
      </c>
      <c r="E206" s="128" t="s">
        <v>136</v>
      </c>
      <c r="F206" s="126">
        <v>30</v>
      </c>
      <c r="G206" s="126"/>
      <c r="H206" s="128" t="s">
        <v>136</v>
      </c>
      <c r="I206" s="126"/>
      <c r="J206" s="128" t="s">
        <v>136</v>
      </c>
      <c r="K206" s="126"/>
      <c r="L206" s="128" t="s">
        <v>136</v>
      </c>
      <c r="M206" s="126"/>
      <c r="N206" s="128" t="s">
        <v>136</v>
      </c>
      <c r="O206" s="126"/>
      <c r="P206" s="126">
        <v>30</v>
      </c>
    </row>
    <row r="207" spans="1:16" s="116" customFormat="1" ht="12" x14ac:dyDescent="0.2">
      <c r="A207" s="115"/>
      <c r="C207" s="129" t="s">
        <v>115</v>
      </c>
      <c r="D207" s="130"/>
      <c r="E207" s="128" t="s">
        <v>136</v>
      </c>
      <c r="F207" s="128">
        <v>40</v>
      </c>
      <c r="G207" s="128"/>
      <c r="H207" s="128" t="s">
        <v>136</v>
      </c>
      <c r="I207" s="128"/>
      <c r="J207" s="128" t="s">
        <v>136</v>
      </c>
      <c r="K207" s="128"/>
      <c r="L207" s="128" t="s">
        <v>136</v>
      </c>
      <c r="M207" s="128"/>
      <c r="N207" s="128" t="s">
        <v>136</v>
      </c>
      <c r="O207" s="128"/>
      <c r="P207" s="128">
        <v>40</v>
      </c>
    </row>
    <row r="208" spans="1:16" s="117" customFormat="1" ht="12" x14ac:dyDescent="0.2">
      <c r="A208" s="118"/>
      <c r="C208" s="119" t="s">
        <v>269</v>
      </c>
      <c r="D208" s="120" t="s">
        <v>270</v>
      </c>
      <c r="E208" s="128" t="s">
        <v>136</v>
      </c>
      <c r="F208" s="126">
        <v>40</v>
      </c>
      <c r="G208" s="126"/>
      <c r="H208" s="128" t="s">
        <v>136</v>
      </c>
      <c r="I208" s="126"/>
      <c r="J208" s="128" t="s">
        <v>136</v>
      </c>
      <c r="K208" s="126"/>
      <c r="L208" s="128" t="s">
        <v>136</v>
      </c>
      <c r="M208" s="126"/>
      <c r="N208" s="128" t="s">
        <v>136</v>
      </c>
      <c r="O208" s="126"/>
      <c r="P208" s="126">
        <v>40</v>
      </c>
    </row>
    <row r="209" spans="1:16" s="116" customFormat="1" ht="12" x14ac:dyDescent="0.2">
      <c r="A209" s="115"/>
      <c r="B209" s="116" t="s">
        <v>31</v>
      </c>
      <c r="C209" s="129"/>
      <c r="D209" s="130"/>
      <c r="E209" s="128">
        <v>4251.8075268000002</v>
      </c>
      <c r="F209" s="128" t="s">
        <v>136</v>
      </c>
      <c r="G209" s="128"/>
      <c r="H209" s="128" t="s">
        <v>136</v>
      </c>
      <c r="I209" s="128"/>
      <c r="J209" s="128" t="s">
        <v>136</v>
      </c>
      <c r="K209" s="128"/>
      <c r="L209" s="128">
        <v>1378.74</v>
      </c>
      <c r="M209" s="128"/>
      <c r="N209" s="128" t="s">
        <v>136</v>
      </c>
      <c r="O209" s="128"/>
      <c r="P209" s="128">
        <v>5630.5475268</v>
      </c>
    </row>
    <row r="210" spans="1:16" s="116" customFormat="1" ht="12" x14ac:dyDescent="0.2">
      <c r="A210" s="115"/>
      <c r="C210" s="129" t="s">
        <v>133</v>
      </c>
      <c r="D210" s="130"/>
      <c r="E210" s="128">
        <v>390</v>
      </c>
      <c r="F210" s="128" t="s">
        <v>136</v>
      </c>
      <c r="G210" s="128"/>
      <c r="H210" s="128" t="s">
        <v>136</v>
      </c>
      <c r="I210" s="128"/>
      <c r="J210" s="128" t="s">
        <v>136</v>
      </c>
      <c r="K210" s="128"/>
      <c r="L210" s="128" t="s">
        <v>136</v>
      </c>
      <c r="M210" s="128"/>
      <c r="N210" s="128" t="s">
        <v>136</v>
      </c>
      <c r="O210" s="128"/>
      <c r="P210" s="128">
        <v>390</v>
      </c>
    </row>
    <row r="211" spans="1:16" s="117" customFormat="1" ht="12" x14ac:dyDescent="0.2">
      <c r="A211" s="118"/>
      <c r="C211" s="119" t="s">
        <v>271</v>
      </c>
      <c r="D211" s="120" t="s">
        <v>272</v>
      </c>
      <c r="E211" s="126">
        <v>50</v>
      </c>
      <c r="F211" s="128" t="s">
        <v>136</v>
      </c>
      <c r="G211" s="126"/>
      <c r="H211" s="128" t="s">
        <v>136</v>
      </c>
      <c r="I211" s="126"/>
      <c r="J211" s="128" t="s">
        <v>136</v>
      </c>
      <c r="K211" s="126"/>
      <c r="L211" s="128" t="s">
        <v>136</v>
      </c>
      <c r="M211" s="126"/>
      <c r="N211" s="128" t="s">
        <v>136</v>
      </c>
      <c r="O211" s="126"/>
      <c r="P211" s="126">
        <v>50</v>
      </c>
    </row>
    <row r="212" spans="1:16" s="117" customFormat="1" ht="24" x14ac:dyDescent="0.2">
      <c r="A212" s="118"/>
      <c r="C212" s="119" t="s">
        <v>273</v>
      </c>
      <c r="D212" s="120" t="s">
        <v>406</v>
      </c>
      <c r="E212" s="126">
        <v>42</v>
      </c>
      <c r="F212" s="128" t="s">
        <v>136</v>
      </c>
      <c r="G212" s="126"/>
      <c r="H212" s="128" t="s">
        <v>136</v>
      </c>
      <c r="I212" s="126"/>
      <c r="J212" s="128" t="s">
        <v>136</v>
      </c>
      <c r="K212" s="126"/>
      <c r="L212" s="128" t="s">
        <v>136</v>
      </c>
      <c r="M212" s="126"/>
      <c r="N212" s="128" t="s">
        <v>136</v>
      </c>
      <c r="O212" s="126"/>
      <c r="P212" s="126">
        <v>42</v>
      </c>
    </row>
    <row r="213" spans="1:16" s="117" customFormat="1" ht="24" x14ac:dyDescent="0.2">
      <c r="A213" s="118"/>
      <c r="C213" s="119" t="s">
        <v>274</v>
      </c>
      <c r="D213" s="120" t="s">
        <v>428</v>
      </c>
      <c r="E213" s="126">
        <v>200</v>
      </c>
      <c r="F213" s="128" t="s">
        <v>136</v>
      </c>
      <c r="G213" s="126"/>
      <c r="H213" s="128" t="s">
        <v>136</v>
      </c>
      <c r="I213" s="126"/>
      <c r="J213" s="128" t="s">
        <v>136</v>
      </c>
      <c r="K213" s="126"/>
      <c r="L213" s="128" t="s">
        <v>136</v>
      </c>
      <c r="M213" s="126"/>
      <c r="N213" s="128" t="s">
        <v>136</v>
      </c>
      <c r="O213" s="126"/>
      <c r="P213" s="126">
        <v>200</v>
      </c>
    </row>
    <row r="214" spans="1:16" s="117" customFormat="1" ht="12" x14ac:dyDescent="0.2">
      <c r="A214" s="118"/>
      <c r="C214" s="119" t="s">
        <v>275</v>
      </c>
      <c r="D214" s="120" t="s">
        <v>276</v>
      </c>
      <c r="E214" s="126">
        <v>98</v>
      </c>
      <c r="F214" s="128" t="s">
        <v>136</v>
      </c>
      <c r="G214" s="126"/>
      <c r="H214" s="128" t="s">
        <v>136</v>
      </c>
      <c r="I214" s="126"/>
      <c r="J214" s="128" t="s">
        <v>136</v>
      </c>
      <c r="K214" s="126"/>
      <c r="L214" s="128" t="s">
        <v>136</v>
      </c>
      <c r="M214" s="126"/>
      <c r="N214" s="128" t="s">
        <v>136</v>
      </c>
      <c r="O214" s="126"/>
      <c r="P214" s="126">
        <v>98</v>
      </c>
    </row>
    <row r="215" spans="1:16" s="116" customFormat="1" ht="12" x14ac:dyDescent="0.2">
      <c r="A215" s="115"/>
      <c r="C215" s="129" t="s">
        <v>111</v>
      </c>
      <c r="D215" s="130"/>
      <c r="E215" s="128">
        <v>64</v>
      </c>
      <c r="F215" s="128" t="s">
        <v>136</v>
      </c>
      <c r="G215" s="128"/>
      <c r="H215" s="128" t="s">
        <v>136</v>
      </c>
      <c r="I215" s="128"/>
      <c r="J215" s="128" t="s">
        <v>136</v>
      </c>
      <c r="K215" s="128"/>
      <c r="L215" s="128" t="s">
        <v>136</v>
      </c>
      <c r="M215" s="128"/>
      <c r="N215" s="128" t="s">
        <v>136</v>
      </c>
      <c r="O215" s="128"/>
      <c r="P215" s="128">
        <v>64</v>
      </c>
    </row>
    <row r="216" spans="1:16" s="117" customFormat="1" ht="12" x14ac:dyDescent="0.2">
      <c r="A216" s="118"/>
      <c r="C216" s="119" t="s">
        <v>277</v>
      </c>
      <c r="D216" s="120" t="s">
        <v>278</v>
      </c>
      <c r="E216" s="126">
        <v>64</v>
      </c>
      <c r="F216" s="128" t="s">
        <v>136</v>
      </c>
      <c r="G216" s="126"/>
      <c r="H216" s="128" t="s">
        <v>136</v>
      </c>
      <c r="I216" s="126"/>
      <c r="J216" s="128" t="s">
        <v>136</v>
      </c>
      <c r="K216" s="126"/>
      <c r="L216" s="128" t="s">
        <v>136</v>
      </c>
      <c r="M216" s="126"/>
      <c r="N216" s="128" t="s">
        <v>136</v>
      </c>
      <c r="O216" s="126"/>
      <c r="P216" s="126">
        <v>64</v>
      </c>
    </row>
    <row r="217" spans="1:16" s="116" customFormat="1" ht="12" x14ac:dyDescent="0.2">
      <c r="A217" s="115"/>
      <c r="C217" s="129" t="s">
        <v>112</v>
      </c>
      <c r="D217" s="130"/>
      <c r="E217" s="128">
        <v>470.86</v>
      </c>
      <c r="F217" s="128" t="s">
        <v>136</v>
      </c>
      <c r="G217" s="128"/>
      <c r="H217" s="128" t="s">
        <v>136</v>
      </c>
      <c r="I217" s="128"/>
      <c r="J217" s="128" t="s">
        <v>136</v>
      </c>
      <c r="K217" s="128"/>
      <c r="L217" s="128">
        <v>160.5</v>
      </c>
      <c r="M217" s="128"/>
      <c r="N217" s="128" t="s">
        <v>136</v>
      </c>
      <c r="O217" s="128"/>
      <c r="P217" s="128">
        <v>631.36</v>
      </c>
    </row>
    <row r="218" spans="1:16" s="117" customFormat="1" ht="12" x14ac:dyDescent="0.2">
      <c r="A218" s="118"/>
      <c r="C218" s="119" t="s">
        <v>279</v>
      </c>
      <c r="D218" s="120" t="s">
        <v>280</v>
      </c>
      <c r="E218" s="126">
        <v>148.5</v>
      </c>
      <c r="F218" s="128" t="s">
        <v>136</v>
      </c>
      <c r="G218" s="126"/>
      <c r="H218" s="128" t="s">
        <v>136</v>
      </c>
      <c r="I218" s="126"/>
      <c r="J218" s="128" t="s">
        <v>136</v>
      </c>
      <c r="K218" s="126"/>
      <c r="L218" s="128" t="s">
        <v>136</v>
      </c>
      <c r="M218" s="126"/>
      <c r="N218" s="128" t="s">
        <v>136</v>
      </c>
      <c r="O218" s="126"/>
      <c r="P218" s="126">
        <v>148.5</v>
      </c>
    </row>
    <row r="219" spans="1:16" s="117" customFormat="1" ht="12" x14ac:dyDescent="0.2">
      <c r="A219" s="118"/>
      <c r="C219" s="119" t="s">
        <v>281</v>
      </c>
      <c r="D219" s="120" t="s">
        <v>407</v>
      </c>
      <c r="E219" s="128" t="s">
        <v>136</v>
      </c>
      <c r="F219" s="128" t="s">
        <v>136</v>
      </c>
      <c r="G219" s="126"/>
      <c r="H219" s="128" t="s">
        <v>136</v>
      </c>
      <c r="I219" s="126"/>
      <c r="J219" s="128" t="s">
        <v>136</v>
      </c>
      <c r="K219" s="126"/>
      <c r="L219" s="126">
        <v>90.5</v>
      </c>
      <c r="M219" s="126"/>
      <c r="N219" s="128" t="s">
        <v>136</v>
      </c>
      <c r="O219" s="126"/>
      <c r="P219" s="126">
        <v>90.5</v>
      </c>
    </row>
    <row r="220" spans="1:16" s="117" customFormat="1" ht="12" x14ac:dyDescent="0.2">
      <c r="A220" s="118"/>
      <c r="C220" s="119" t="s">
        <v>281</v>
      </c>
      <c r="D220" s="120" t="s">
        <v>408</v>
      </c>
      <c r="E220" s="126">
        <v>80</v>
      </c>
      <c r="F220" s="128" t="s">
        <v>136</v>
      </c>
      <c r="G220" s="126"/>
      <c r="H220" s="128" t="s">
        <v>136</v>
      </c>
      <c r="I220" s="126"/>
      <c r="J220" s="128" t="s">
        <v>136</v>
      </c>
      <c r="K220" s="126"/>
      <c r="L220" s="126">
        <v>70</v>
      </c>
      <c r="M220" s="126"/>
      <c r="N220" s="128" t="s">
        <v>136</v>
      </c>
      <c r="O220" s="126"/>
      <c r="P220" s="126">
        <v>150</v>
      </c>
    </row>
    <row r="221" spans="1:16" s="117" customFormat="1" ht="12" x14ac:dyDescent="0.2">
      <c r="A221" s="118"/>
      <c r="C221" s="119" t="s">
        <v>282</v>
      </c>
      <c r="D221" s="120" t="s">
        <v>283</v>
      </c>
      <c r="E221" s="126">
        <v>1.06</v>
      </c>
      <c r="F221" s="128" t="s">
        <v>136</v>
      </c>
      <c r="G221" s="126"/>
      <c r="H221" s="128" t="s">
        <v>136</v>
      </c>
      <c r="I221" s="126"/>
      <c r="J221" s="128" t="s">
        <v>136</v>
      </c>
      <c r="K221" s="126"/>
      <c r="L221" s="128" t="s">
        <v>136</v>
      </c>
      <c r="M221" s="126"/>
      <c r="N221" s="128" t="s">
        <v>136</v>
      </c>
      <c r="O221" s="126"/>
      <c r="P221" s="126">
        <v>1.06</v>
      </c>
    </row>
    <row r="222" spans="1:16" s="117" customFormat="1" ht="12" x14ac:dyDescent="0.2">
      <c r="A222" s="118"/>
      <c r="C222" s="119" t="s">
        <v>284</v>
      </c>
      <c r="D222" s="120" t="s">
        <v>285</v>
      </c>
      <c r="E222" s="126">
        <v>241.3</v>
      </c>
      <c r="F222" s="128" t="s">
        <v>136</v>
      </c>
      <c r="G222" s="126"/>
      <c r="H222" s="128" t="s">
        <v>136</v>
      </c>
      <c r="I222" s="126"/>
      <c r="J222" s="128" t="s">
        <v>136</v>
      </c>
      <c r="K222" s="126"/>
      <c r="L222" s="128" t="s">
        <v>136</v>
      </c>
      <c r="M222" s="126"/>
      <c r="N222" s="128" t="s">
        <v>136</v>
      </c>
      <c r="O222" s="126"/>
      <c r="P222" s="126">
        <v>241.3</v>
      </c>
    </row>
    <row r="223" spans="1:16" s="116" customFormat="1" ht="12" x14ac:dyDescent="0.2">
      <c r="A223" s="115"/>
      <c r="C223" s="129" t="s">
        <v>113</v>
      </c>
      <c r="D223" s="130"/>
      <c r="E223" s="128">
        <v>523</v>
      </c>
      <c r="F223" s="128" t="s">
        <v>136</v>
      </c>
      <c r="G223" s="128"/>
      <c r="H223" s="128" t="s">
        <v>136</v>
      </c>
      <c r="I223" s="128"/>
      <c r="J223" s="128" t="s">
        <v>136</v>
      </c>
      <c r="K223" s="128"/>
      <c r="L223" s="128" t="s">
        <v>136</v>
      </c>
      <c r="M223" s="128"/>
      <c r="N223" s="128" t="s">
        <v>136</v>
      </c>
      <c r="O223" s="128"/>
      <c r="P223" s="128">
        <v>523</v>
      </c>
    </row>
    <row r="224" spans="1:16" s="117" customFormat="1" ht="24" x14ac:dyDescent="0.2">
      <c r="A224" s="118"/>
      <c r="C224" s="119" t="s">
        <v>286</v>
      </c>
      <c r="D224" s="120" t="s">
        <v>429</v>
      </c>
      <c r="E224" s="126">
        <v>23</v>
      </c>
      <c r="F224" s="128" t="s">
        <v>136</v>
      </c>
      <c r="G224" s="126"/>
      <c r="H224" s="128" t="s">
        <v>136</v>
      </c>
      <c r="I224" s="126"/>
      <c r="J224" s="128" t="s">
        <v>136</v>
      </c>
      <c r="K224" s="126"/>
      <c r="L224" s="128" t="s">
        <v>136</v>
      </c>
      <c r="M224" s="126"/>
      <c r="N224" s="128" t="s">
        <v>136</v>
      </c>
      <c r="O224" s="126"/>
      <c r="P224" s="126">
        <v>23</v>
      </c>
    </row>
    <row r="225" spans="1:16" s="117" customFormat="1" ht="12" x14ac:dyDescent="0.2">
      <c r="A225" s="118"/>
      <c r="C225" s="119" t="s">
        <v>287</v>
      </c>
      <c r="D225" s="120" t="s">
        <v>288</v>
      </c>
      <c r="E225" s="126">
        <v>500</v>
      </c>
      <c r="F225" s="128" t="s">
        <v>136</v>
      </c>
      <c r="G225" s="126"/>
      <c r="H225" s="128" t="s">
        <v>136</v>
      </c>
      <c r="I225" s="126"/>
      <c r="J225" s="128" t="s">
        <v>136</v>
      </c>
      <c r="K225" s="126"/>
      <c r="L225" s="128" t="s">
        <v>136</v>
      </c>
      <c r="M225" s="126"/>
      <c r="N225" s="128" t="s">
        <v>136</v>
      </c>
      <c r="O225" s="126"/>
      <c r="P225" s="126">
        <v>500</v>
      </c>
    </row>
    <row r="226" spans="1:16" s="116" customFormat="1" ht="12" x14ac:dyDescent="0.2">
      <c r="A226" s="115"/>
      <c r="C226" s="129" t="s">
        <v>129</v>
      </c>
      <c r="D226" s="130"/>
      <c r="E226" s="128">
        <v>710.5</v>
      </c>
      <c r="F226" s="128" t="s">
        <v>136</v>
      </c>
      <c r="G226" s="128"/>
      <c r="H226" s="128" t="s">
        <v>136</v>
      </c>
      <c r="I226" s="128"/>
      <c r="J226" s="128" t="s">
        <v>136</v>
      </c>
      <c r="K226" s="128"/>
      <c r="L226" s="128" t="s">
        <v>136</v>
      </c>
      <c r="M226" s="128"/>
      <c r="N226" s="128" t="s">
        <v>136</v>
      </c>
      <c r="O226" s="128"/>
      <c r="P226" s="128">
        <v>710.5</v>
      </c>
    </row>
    <row r="227" spans="1:16" s="117" customFormat="1" ht="24" customHeight="1" x14ac:dyDescent="0.2">
      <c r="A227" s="118"/>
      <c r="C227" s="119" t="s">
        <v>289</v>
      </c>
      <c r="D227" s="120" t="s">
        <v>409</v>
      </c>
      <c r="E227" s="126">
        <v>170</v>
      </c>
      <c r="F227" s="128" t="s">
        <v>136</v>
      </c>
      <c r="G227" s="126"/>
      <c r="H227" s="128" t="s">
        <v>136</v>
      </c>
      <c r="I227" s="126"/>
      <c r="J227" s="128" t="s">
        <v>136</v>
      </c>
      <c r="K227" s="126"/>
      <c r="L227" s="128" t="s">
        <v>136</v>
      </c>
      <c r="M227" s="126"/>
      <c r="N227" s="128" t="s">
        <v>136</v>
      </c>
      <c r="O227" s="126"/>
      <c r="P227" s="126">
        <v>170</v>
      </c>
    </row>
    <row r="228" spans="1:16" s="117" customFormat="1" ht="12" x14ac:dyDescent="0.2">
      <c r="A228" s="118"/>
      <c r="C228" s="119" t="s">
        <v>290</v>
      </c>
      <c r="D228" s="120" t="s">
        <v>291</v>
      </c>
      <c r="E228" s="126">
        <v>40.5</v>
      </c>
      <c r="F228" s="128" t="s">
        <v>136</v>
      </c>
      <c r="G228" s="126"/>
      <c r="H228" s="128" t="s">
        <v>136</v>
      </c>
      <c r="I228" s="126"/>
      <c r="J228" s="128" t="s">
        <v>136</v>
      </c>
      <c r="K228" s="126"/>
      <c r="L228" s="128" t="s">
        <v>136</v>
      </c>
      <c r="M228" s="126"/>
      <c r="N228" s="128" t="s">
        <v>136</v>
      </c>
      <c r="O228" s="126"/>
      <c r="P228" s="126">
        <v>40.5</v>
      </c>
    </row>
    <row r="229" spans="1:16" s="117" customFormat="1" ht="24" x14ac:dyDescent="0.2">
      <c r="A229" s="118"/>
      <c r="C229" s="119" t="s">
        <v>292</v>
      </c>
      <c r="D229" s="120" t="s">
        <v>410</v>
      </c>
      <c r="E229" s="126">
        <v>500</v>
      </c>
      <c r="F229" s="128" t="s">
        <v>136</v>
      </c>
      <c r="G229" s="126"/>
      <c r="H229" s="128" t="s">
        <v>136</v>
      </c>
      <c r="I229" s="126"/>
      <c r="J229" s="128" t="s">
        <v>136</v>
      </c>
      <c r="K229" s="126"/>
      <c r="L229" s="128" t="s">
        <v>136</v>
      </c>
      <c r="M229" s="126"/>
      <c r="N229" s="128" t="s">
        <v>136</v>
      </c>
      <c r="O229" s="126"/>
      <c r="P229" s="126">
        <v>500</v>
      </c>
    </row>
    <row r="230" spans="1:16" s="116" customFormat="1" ht="12" x14ac:dyDescent="0.2">
      <c r="A230" s="115"/>
      <c r="C230" s="129" t="s">
        <v>127</v>
      </c>
      <c r="D230" s="130"/>
      <c r="E230" s="128">
        <v>555.63454057000001</v>
      </c>
      <c r="F230" s="128" t="s">
        <v>136</v>
      </c>
      <c r="G230" s="128"/>
      <c r="H230" s="128" t="s">
        <v>136</v>
      </c>
      <c r="I230" s="128"/>
      <c r="J230" s="128" t="s">
        <v>136</v>
      </c>
      <c r="K230" s="128"/>
      <c r="L230" s="128">
        <v>227.24</v>
      </c>
      <c r="M230" s="128"/>
      <c r="N230" s="128" t="s">
        <v>136</v>
      </c>
      <c r="O230" s="128"/>
      <c r="P230" s="128">
        <v>782.87454057000002</v>
      </c>
    </row>
    <row r="231" spans="1:16" s="117" customFormat="1" ht="24" customHeight="1" x14ac:dyDescent="0.2">
      <c r="A231" s="118"/>
      <c r="C231" s="119" t="s">
        <v>143</v>
      </c>
      <c r="D231" s="120" t="s">
        <v>411</v>
      </c>
      <c r="E231" s="126">
        <v>350</v>
      </c>
      <c r="F231" s="128" t="s">
        <v>136</v>
      </c>
      <c r="G231" s="126"/>
      <c r="H231" s="128" t="s">
        <v>136</v>
      </c>
      <c r="I231" s="126"/>
      <c r="J231" s="128" t="s">
        <v>136</v>
      </c>
      <c r="K231" s="126"/>
      <c r="L231" s="128" t="s">
        <v>136</v>
      </c>
      <c r="M231" s="126"/>
      <c r="N231" s="128" t="s">
        <v>136</v>
      </c>
      <c r="O231" s="126"/>
      <c r="P231" s="126">
        <v>350</v>
      </c>
    </row>
    <row r="232" spans="1:16" s="117" customFormat="1" ht="12" x14ac:dyDescent="0.2">
      <c r="A232" s="118"/>
      <c r="C232" s="119" t="s">
        <v>293</v>
      </c>
      <c r="D232" s="120" t="s">
        <v>294</v>
      </c>
      <c r="E232" s="126">
        <v>205.63454057000001</v>
      </c>
      <c r="F232" s="128" t="s">
        <v>136</v>
      </c>
      <c r="G232" s="126"/>
      <c r="H232" s="128" t="s">
        <v>136</v>
      </c>
      <c r="I232" s="126"/>
      <c r="J232" s="128" t="s">
        <v>136</v>
      </c>
      <c r="K232" s="126"/>
      <c r="L232" s="126">
        <v>227.24</v>
      </c>
      <c r="M232" s="126"/>
      <c r="N232" s="128" t="s">
        <v>136</v>
      </c>
      <c r="O232" s="126"/>
      <c r="P232" s="126">
        <v>432.87454057000002</v>
      </c>
    </row>
    <row r="233" spans="1:16" s="116" customFormat="1" ht="12" x14ac:dyDescent="0.2">
      <c r="A233" s="115"/>
      <c r="C233" s="129" t="s">
        <v>128</v>
      </c>
      <c r="D233" s="130"/>
      <c r="E233" s="128">
        <v>1537.81298623</v>
      </c>
      <c r="F233" s="128" t="s">
        <v>136</v>
      </c>
      <c r="G233" s="128"/>
      <c r="H233" s="128" t="s">
        <v>136</v>
      </c>
      <c r="I233" s="128"/>
      <c r="J233" s="128" t="s">
        <v>136</v>
      </c>
      <c r="K233" s="128"/>
      <c r="L233" s="128">
        <v>991</v>
      </c>
      <c r="M233" s="128"/>
      <c r="N233" s="128" t="s">
        <v>136</v>
      </c>
      <c r="O233" s="128"/>
      <c r="P233" s="128">
        <v>2528.8129862300002</v>
      </c>
    </row>
    <row r="234" spans="1:16" s="117" customFormat="1" ht="12" x14ac:dyDescent="0.2">
      <c r="A234" s="118"/>
      <c r="C234" s="119" t="s">
        <v>295</v>
      </c>
      <c r="D234" s="120" t="s">
        <v>430</v>
      </c>
      <c r="E234" s="126">
        <v>181</v>
      </c>
      <c r="F234" s="128" t="s">
        <v>136</v>
      </c>
      <c r="G234" s="126"/>
      <c r="H234" s="128" t="s">
        <v>136</v>
      </c>
      <c r="I234" s="126"/>
      <c r="J234" s="128" t="s">
        <v>136</v>
      </c>
      <c r="K234" s="126"/>
      <c r="L234" s="128" t="s">
        <v>136</v>
      </c>
      <c r="M234" s="126"/>
      <c r="N234" s="128" t="s">
        <v>136</v>
      </c>
      <c r="O234" s="126"/>
      <c r="P234" s="126">
        <v>181</v>
      </c>
    </row>
    <row r="235" spans="1:16" s="117" customFormat="1" ht="24" x14ac:dyDescent="0.2">
      <c r="A235" s="118"/>
      <c r="C235" s="119" t="s">
        <v>296</v>
      </c>
      <c r="D235" s="120" t="s">
        <v>412</v>
      </c>
      <c r="E235" s="126">
        <v>200</v>
      </c>
      <c r="F235" s="128" t="s">
        <v>136</v>
      </c>
      <c r="G235" s="126"/>
      <c r="H235" s="128" t="s">
        <v>136</v>
      </c>
      <c r="I235" s="126"/>
      <c r="J235" s="128" t="s">
        <v>136</v>
      </c>
      <c r="K235" s="126"/>
      <c r="L235" s="128" t="s">
        <v>136</v>
      </c>
      <c r="M235" s="126"/>
      <c r="N235" s="128" t="s">
        <v>136</v>
      </c>
      <c r="O235" s="126"/>
      <c r="P235" s="126">
        <v>200</v>
      </c>
    </row>
    <row r="236" spans="1:16" s="117" customFormat="1" ht="12" x14ac:dyDescent="0.2">
      <c r="A236" s="118"/>
      <c r="C236" s="119" t="s">
        <v>297</v>
      </c>
      <c r="D236" s="120" t="s">
        <v>298</v>
      </c>
      <c r="E236" s="126">
        <v>200</v>
      </c>
      <c r="F236" s="128" t="s">
        <v>136</v>
      </c>
      <c r="G236" s="126"/>
      <c r="H236" s="128" t="s">
        <v>136</v>
      </c>
      <c r="I236" s="126"/>
      <c r="J236" s="128" t="s">
        <v>136</v>
      </c>
      <c r="K236" s="126"/>
      <c r="L236" s="126">
        <v>191</v>
      </c>
      <c r="M236" s="126"/>
      <c r="N236" s="128" t="s">
        <v>136</v>
      </c>
      <c r="O236" s="126"/>
      <c r="P236" s="126">
        <v>391</v>
      </c>
    </row>
    <row r="237" spans="1:16" s="117" customFormat="1" ht="12" x14ac:dyDescent="0.2">
      <c r="A237" s="118"/>
      <c r="C237" s="119" t="s">
        <v>299</v>
      </c>
      <c r="D237" s="120" t="s">
        <v>300</v>
      </c>
      <c r="E237" s="126">
        <v>162</v>
      </c>
      <c r="F237" s="128" t="s">
        <v>136</v>
      </c>
      <c r="G237" s="126"/>
      <c r="H237" s="128" t="s">
        <v>136</v>
      </c>
      <c r="I237" s="126"/>
      <c r="J237" s="128" t="s">
        <v>136</v>
      </c>
      <c r="K237" s="126"/>
      <c r="L237" s="128" t="s">
        <v>136</v>
      </c>
      <c r="M237" s="126"/>
      <c r="N237" s="128" t="s">
        <v>136</v>
      </c>
      <c r="O237" s="126"/>
      <c r="P237" s="126">
        <v>162</v>
      </c>
    </row>
    <row r="238" spans="1:16" s="117" customFormat="1" ht="24" x14ac:dyDescent="0.2">
      <c r="A238" s="118"/>
      <c r="C238" s="119" t="s">
        <v>301</v>
      </c>
      <c r="D238" s="120" t="s">
        <v>302</v>
      </c>
      <c r="E238" s="126">
        <v>794.81298622999998</v>
      </c>
      <c r="F238" s="128" t="s">
        <v>136</v>
      </c>
      <c r="G238" s="126"/>
      <c r="H238" s="128" t="s">
        <v>136</v>
      </c>
      <c r="I238" s="126"/>
      <c r="J238" s="128" t="s">
        <v>136</v>
      </c>
      <c r="K238" s="126"/>
      <c r="L238" s="126">
        <v>800</v>
      </c>
      <c r="M238" s="126"/>
      <c r="N238" s="128" t="s">
        <v>136</v>
      </c>
      <c r="O238" s="126"/>
      <c r="P238" s="126">
        <v>1594.81298623</v>
      </c>
    </row>
    <row r="239" spans="1:16" s="116" customFormat="1" ht="12" x14ac:dyDescent="0.2">
      <c r="A239" s="115"/>
      <c r="B239" s="116" t="s">
        <v>32</v>
      </c>
      <c r="C239" s="129"/>
      <c r="D239" s="130"/>
      <c r="E239" s="128" t="s">
        <v>136</v>
      </c>
      <c r="F239" s="128">
        <v>4</v>
      </c>
      <c r="G239" s="128"/>
      <c r="H239" s="128">
        <v>17.95</v>
      </c>
      <c r="I239" s="128"/>
      <c r="J239" s="128" t="s">
        <v>136</v>
      </c>
      <c r="K239" s="128"/>
      <c r="L239" s="128" t="s">
        <v>136</v>
      </c>
      <c r="M239" s="128"/>
      <c r="N239" s="128">
        <v>4</v>
      </c>
      <c r="O239" s="128"/>
      <c r="P239" s="128">
        <v>25.95</v>
      </c>
    </row>
    <row r="240" spans="1:16" s="116" customFormat="1" ht="12" x14ac:dyDescent="0.2">
      <c r="A240" s="115"/>
      <c r="C240" s="129" t="s">
        <v>133</v>
      </c>
      <c r="D240" s="130"/>
      <c r="E240" s="128" t="s">
        <v>136</v>
      </c>
      <c r="F240" s="128">
        <v>4</v>
      </c>
      <c r="G240" s="128"/>
      <c r="H240" s="128">
        <v>17.95</v>
      </c>
      <c r="I240" s="128"/>
      <c r="J240" s="128" t="s">
        <v>136</v>
      </c>
      <c r="K240" s="128"/>
      <c r="L240" s="128" t="s">
        <v>136</v>
      </c>
      <c r="M240" s="128"/>
      <c r="N240" s="128">
        <v>4</v>
      </c>
      <c r="O240" s="128"/>
      <c r="P240" s="128">
        <v>25.95</v>
      </c>
    </row>
    <row r="241" spans="1:16" s="117" customFormat="1" ht="12" x14ac:dyDescent="0.2">
      <c r="A241" s="118"/>
      <c r="C241" s="119" t="s">
        <v>303</v>
      </c>
      <c r="D241" s="120" t="s">
        <v>304</v>
      </c>
      <c r="E241" s="128" t="s">
        <v>136</v>
      </c>
      <c r="F241" s="126">
        <v>4</v>
      </c>
      <c r="G241" s="126"/>
      <c r="H241" s="126">
        <v>17.95</v>
      </c>
      <c r="I241" s="126"/>
      <c r="J241" s="128" t="s">
        <v>136</v>
      </c>
      <c r="K241" s="126"/>
      <c r="L241" s="128" t="s">
        <v>136</v>
      </c>
      <c r="M241" s="126"/>
      <c r="N241" s="126">
        <v>4</v>
      </c>
      <c r="O241" s="126"/>
      <c r="P241" s="126">
        <v>25.95</v>
      </c>
    </row>
    <row r="242" spans="1:16" s="116" customFormat="1" ht="12" x14ac:dyDescent="0.2">
      <c r="A242" s="115"/>
      <c r="B242" s="116" t="s">
        <v>33</v>
      </c>
      <c r="C242" s="129"/>
      <c r="D242" s="130"/>
      <c r="E242" s="128" t="s">
        <v>136</v>
      </c>
      <c r="F242" s="128">
        <v>946</v>
      </c>
      <c r="G242" s="128"/>
      <c r="H242" s="128">
        <v>86</v>
      </c>
      <c r="I242" s="128"/>
      <c r="J242" s="128" t="s">
        <v>136</v>
      </c>
      <c r="K242" s="128"/>
      <c r="L242" s="128">
        <v>140</v>
      </c>
      <c r="M242" s="128"/>
      <c r="N242" s="128">
        <v>58.6</v>
      </c>
      <c r="O242" s="128"/>
      <c r="P242" s="128">
        <v>1230.5999999999999</v>
      </c>
    </row>
    <row r="243" spans="1:16" s="116" customFormat="1" ht="12" x14ac:dyDescent="0.2">
      <c r="A243" s="115"/>
      <c r="C243" s="129" t="s">
        <v>133</v>
      </c>
      <c r="D243" s="130"/>
      <c r="E243" s="128" t="s">
        <v>136</v>
      </c>
      <c r="F243" s="128">
        <v>205</v>
      </c>
      <c r="G243" s="128"/>
      <c r="H243" s="128">
        <v>35</v>
      </c>
      <c r="I243" s="128"/>
      <c r="J243" s="128" t="s">
        <v>136</v>
      </c>
      <c r="K243" s="128"/>
      <c r="L243" s="128">
        <v>30</v>
      </c>
      <c r="M243" s="128"/>
      <c r="N243" s="128">
        <v>2</v>
      </c>
      <c r="O243" s="128"/>
      <c r="P243" s="128">
        <v>272</v>
      </c>
    </row>
    <row r="244" spans="1:16" s="117" customFormat="1" ht="12" x14ac:dyDescent="0.2">
      <c r="A244" s="118"/>
      <c r="C244" s="119" t="s">
        <v>305</v>
      </c>
      <c r="D244" s="120" t="s">
        <v>306</v>
      </c>
      <c r="E244" s="128" t="s">
        <v>136</v>
      </c>
      <c r="F244" s="126">
        <v>110</v>
      </c>
      <c r="G244" s="126"/>
      <c r="H244" s="126">
        <v>15</v>
      </c>
      <c r="I244" s="126"/>
      <c r="J244" s="128" t="s">
        <v>136</v>
      </c>
      <c r="K244" s="126"/>
      <c r="L244" s="128" t="s">
        <v>136</v>
      </c>
      <c r="M244" s="126"/>
      <c r="N244" s="128" t="s">
        <v>136</v>
      </c>
      <c r="O244" s="126"/>
      <c r="P244" s="126">
        <v>125</v>
      </c>
    </row>
    <row r="245" spans="1:16" s="117" customFormat="1" ht="12" x14ac:dyDescent="0.2">
      <c r="A245" s="118"/>
      <c r="C245" s="119" t="s">
        <v>307</v>
      </c>
      <c r="D245" s="120" t="s">
        <v>308</v>
      </c>
      <c r="E245" s="128" t="s">
        <v>136</v>
      </c>
      <c r="F245" s="126">
        <v>10</v>
      </c>
      <c r="G245" s="126"/>
      <c r="H245" s="126">
        <v>20</v>
      </c>
      <c r="I245" s="126"/>
      <c r="J245" s="128" t="s">
        <v>136</v>
      </c>
      <c r="K245" s="126"/>
      <c r="L245" s="128" t="s">
        <v>136</v>
      </c>
      <c r="M245" s="126"/>
      <c r="N245" s="126">
        <v>2</v>
      </c>
      <c r="O245" s="126"/>
      <c r="P245" s="126">
        <v>32</v>
      </c>
    </row>
    <row r="246" spans="1:16" s="117" customFormat="1" ht="12" x14ac:dyDescent="0.2">
      <c r="A246" s="118"/>
      <c r="C246" s="119" t="s">
        <v>309</v>
      </c>
      <c r="D246" s="120" t="s">
        <v>310</v>
      </c>
      <c r="E246" s="128" t="s">
        <v>136</v>
      </c>
      <c r="F246" s="126">
        <v>85</v>
      </c>
      <c r="G246" s="126"/>
      <c r="H246" s="128" t="s">
        <v>136</v>
      </c>
      <c r="I246" s="126"/>
      <c r="J246" s="128" t="s">
        <v>136</v>
      </c>
      <c r="K246" s="126"/>
      <c r="L246" s="126">
        <v>30</v>
      </c>
      <c r="M246" s="126"/>
      <c r="N246" s="128" t="s">
        <v>136</v>
      </c>
      <c r="O246" s="126"/>
      <c r="P246" s="126">
        <v>115</v>
      </c>
    </row>
    <row r="247" spans="1:16" s="116" customFormat="1" ht="12" x14ac:dyDescent="0.2">
      <c r="A247" s="115"/>
      <c r="C247" s="129" t="s">
        <v>112</v>
      </c>
      <c r="D247" s="130"/>
      <c r="E247" s="128" t="s">
        <v>136</v>
      </c>
      <c r="F247" s="128">
        <v>311</v>
      </c>
      <c r="G247" s="128"/>
      <c r="H247" s="128">
        <v>30</v>
      </c>
      <c r="I247" s="128"/>
      <c r="J247" s="128" t="s">
        <v>136</v>
      </c>
      <c r="K247" s="128"/>
      <c r="L247" s="128">
        <v>110</v>
      </c>
      <c r="M247" s="128"/>
      <c r="N247" s="128">
        <v>53.6</v>
      </c>
      <c r="O247" s="128"/>
      <c r="P247" s="128">
        <v>504.6</v>
      </c>
    </row>
    <row r="248" spans="1:16" s="117" customFormat="1" ht="24" customHeight="1" x14ac:dyDescent="0.2">
      <c r="A248" s="118"/>
      <c r="C248" s="119" t="s">
        <v>311</v>
      </c>
      <c r="D248" s="120" t="s">
        <v>413</v>
      </c>
      <c r="E248" s="128" t="s">
        <v>136</v>
      </c>
      <c r="F248" s="126">
        <v>311</v>
      </c>
      <c r="G248" s="126"/>
      <c r="H248" s="126">
        <v>30</v>
      </c>
      <c r="I248" s="126"/>
      <c r="J248" s="128" t="s">
        <v>136</v>
      </c>
      <c r="K248" s="126"/>
      <c r="L248" s="126">
        <v>110</v>
      </c>
      <c r="M248" s="126"/>
      <c r="N248" s="126">
        <v>53.6</v>
      </c>
      <c r="O248" s="126"/>
      <c r="P248" s="126">
        <v>504.6</v>
      </c>
    </row>
    <row r="249" spans="1:16" s="116" customFormat="1" ht="12" x14ac:dyDescent="0.2">
      <c r="A249" s="115"/>
      <c r="C249" s="129" t="s">
        <v>115</v>
      </c>
      <c r="D249" s="130"/>
      <c r="E249" s="128" t="s">
        <v>136</v>
      </c>
      <c r="F249" s="128">
        <v>100</v>
      </c>
      <c r="G249" s="128"/>
      <c r="H249" s="128" t="s">
        <v>136</v>
      </c>
      <c r="I249" s="128"/>
      <c r="J249" s="128" t="s">
        <v>136</v>
      </c>
      <c r="K249" s="128"/>
      <c r="L249" s="128" t="s">
        <v>136</v>
      </c>
      <c r="M249" s="128"/>
      <c r="N249" s="128" t="s">
        <v>136</v>
      </c>
      <c r="O249" s="128"/>
      <c r="P249" s="128">
        <v>100</v>
      </c>
    </row>
    <row r="250" spans="1:16" s="117" customFormat="1" ht="12" x14ac:dyDescent="0.2">
      <c r="A250" s="118"/>
      <c r="C250" s="119" t="s">
        <v>312</v>
      </c>
      <c r="D250" s="120" t="s">
        <v>313</v>
      </c>
      <c r="E250" s="128" t="s">
        <v>136</v>
      </c>
      <c r="F250" s="126">
        <v>100</v>
      </c>
      <c r="G250" s="126"/>
      <c r="H250" s="128" t="s">
        <v>136</v>
      </c>
      <c r="I250" s="126"/>
      <c r="J250" s="128" t="s">
        <v>136</v>
      </c>
      <c r="K250" s="126"/>
      <c r="L250" s="128" t="s">
        <v>136</v>
      </c>
      <c r="M250" s="126"/>
      <c r="N250" s="128" t="s">
        <v>136</v>
      </c>
      <c r="O250" s="126"/>
      <c r="P250" s="126">
        <v>100</v>
      </c>
    </row>
    <row r="251" spans="1:16" s="116" customFormat="1" ht="12" x14ac:dyDescent="0.2">
      <c r="A251" s="115"/>
      <c r="C251" s="129" t="s">
        <v>128</v>
      </c>
      <c r="D251" s="130"/>
      <c r="E251" s="128" t="s">
        <v>136</v>
      </c>
      <c r="F251" s="128">
        <v>330</v>
      </c>
      <c r="G251" s="128"/>
      <c r="H251" s="128">
        <v>21</v>
      </c>
      <c r="I251" s="128"/>
      <c r="J251" s="128" t="s">
        <v>136</v>
      </c>
      <c r="K251" s="128"/>
      <c r="L251" s="128" t="s">
        <v>136</v>
      </c>
      <c r="M251" s="128"/>
      <c r="N251" s="128">
        <v>3</v>
      </c>
      <c r="O251" s="128"/>
      <c r="P251" s="128">
        <v>354</v>
      </c>
    </row>
    <row r="252" spans="1:16" s="117" customFormat="1" ht="12" x14ac:dyDescent="0.2">
      <c r="A252" s="118"/>
      <c r="C252" s="119" t="s">
        <v>314</v>
      </c>
      <c r="D252" s="120" t="s">
        <v>315</v>
      </c>
      <c r="E252" s="128" t="s">
        <v>136</v>
      </c>
      <c r="F252" s="126">
        <v>170</v>
      </c>
      <c r="G252" s="126"/>
      <c r="H252" s="126">
        <v>15</v>
      </c>
      <c r="I252" s="126"/>
      <c r="J252" s="128" t="s">
        <v>136</v>
      </c>
      <c r="K252" s="126"/>
      <c r="L252" s="128" t="s">
        <v>136</v>
      </c>
      <c r="M252" s="126"/>
      <c r="N252" s="126">
        <v>3</v>
      </c>
      <c r="O252" s="126"/>
      <c r="P252" s="126">
        <v>188</v>
      </c>
    </row>
    <row r="253" spans="1:16" s="117" customFormat="1" ht="12" x14ac:dyDescent="0.2">
      <c r="A253" s="118"/>
      <c r="C253" s="119" t="s">
        <v>316</v>
      </c>
      <c r="D253" s="120" t="s">
        <v>317</v>
      </c>
      <c r="E253" s="128" t="s">
        <v>136</v>
      </c>
      <c r="F253" s="126">
        <v>160</v>
      </c>
      <c r="G253" s="126"/>
      <c r="H253" s="126">
        <v>6</v>
      </c>
      <c r="I253" s="126"/>
      <c r="J253" s="128" t="s">
        <v>136</v>
      </c>
      <c r="K253" s="126"/>
      <c r="L253" s="128" t="s">
        <v>136</v>
      </c>
      <c r="M253" s="126"/>
      <c r="N253" s="128" t="s">
        <v>136</v>
      </c>
      <c r="O253" s="126"/>
      <c r="P253" s="126">
        <v>166</v>
      </c>
    </row>
    <row r="254" spans="1:16" s="116" customFormat="1" ht="12" x14ac:dyDescent="0.2">
      <c r="A254" s="115"/>
      <c r="B254" s="116" t="s">
        <v>34</v>
      </c>
      <c r="C254" s="129"/>
      <c r="D254" s="130"/>
      <c r="E254" s="128">
        <v>293</v>
      </c>
      <c r="F254" s="128">
        <v>515</v>
      </c>
      <c r="G254" s="128"/>
      <c r="H254" s="128" t="s">
        <v>136</v>
      </c>
      <c r="I254" s="128"/>
      <c r="J254" s="128" t="s">
        <v>136</v>
      </c>
      <c r="K254" s="128"/>
      <c r="L254" s="128" t="s">
        <v>136</v>
      </c>
      <c r="M254" s="128"/>
      <c r="N254" s="128" t="s">
        <v>136</v>
      </c>
      <c r="O254" s="128"/>
      <c r="P254" s="128">
        <v>808</v>
      </c>
    </row>
    <row r="255" spans="1:16" s="116" customFormat="1" ht="12" x14ac:dyDescent="0.2">
      <c r="A255" s="115"/>
      <c r="C255" s="129" t="s">
        <v>133</v>
      </c>
      <c r="D255" s="130"/>
      <c r="E255" s="128">
        <v>93</v>
      </c>
      <c r="F255" s="128" t="s">
        <v>136</v>
      </c>
      <c r="G255" s="128"/>
      <c r="H255" s="128" t="s">
        <v>136</v>
      </c>
      <c r="I255" s="128"/>
      <c r="J255" s="128" t="s">
        <v>136</v>
      </c>
      <c r="K255" s="128"/>
      <c r="L255" s="128" t="s">
        <v>136</v>
      </c>
      <c r="M255" s="128"/>
      <c r="N255" s="128" t="s">
        <v>136</v>
      </c>
      <c r="O255" s="128"/>
      <c r="P255" s="128">
        <v>93</v>
      </c>
    </row>
    <row r="256" spans="1:16" s="117" customFormat="1" ht="12" x14ac:dyDescent="0.2">
      <c r="A256" s="118"/>
      <c r="C256" s="119" t="s">
        <v>318</v>
      </c>
      <c r="D256" s="120" t="s">
        <v>414</v>
      </c>
      <c r="E256" s="126">
        <v>93</v>
      </c>
      <c r="F256" s="128" t="s">
        <v>136</v>
      </c>
      <c r="G256" s="126"/>
      <c r="H256" s="128" t="s">
        <v>136</v>
      </c>
      <c r="I256" s="126"/>
      <c r="J256" s="128" t="s">
        <v>136</v>
      </c>
      <c r="K256" s="126"/>
      <c r="L256" s="128" t="s">
        <v>136</v>
      </c>
      <c r="M256" s="126"/>
      <c r="N256" s="128" t="s">
        <v>136</v>
      </c>
      <c r="O256" s="126"/>
      <c r="P256" s="126">
        <v>93</v>
      </c>
    </row>
    <row r="257" spans="1:16" s="116" customFormat="1" ht="12" x14ac:dyDescent="0.2">
      <c r="A257" s="115"/>
      <c r="C257" s="129" t="s">
        <v>112</v>
      </c>
      <c r="D257" s="130"/>
      <c r="E257" s="128">
        <v>200</v>
      </c>
      <c r="F257" s="128">
        <v>115</v>
      </c>
      <c r="G257" s="128"/>
      <c r="H257" s="128" t="s">
        <v>136</v>
      </c>
      <c r="I257" s="128"/>
      <c r="J257" s="128" t="s">
        <v>136</v>
      </c>
      <c r="K257" s="128"/>
      <c r="L257" s="128" t="s">
        <v>136</v>
      </c>
      <c r="M257" s="128"/>
      <c r="N257" s="128" t="s">
        <v>136</v>
      </c>
      <c r="O257" s="128"/>
      <c r="P257" s="128">
        <v>315</v>
      </c>
    </row>
    <row r="258" spans="1:16" s="117" customFormat="1" ht="12" x14ac:dyDescent="0.2">
      <c r="A258" s="118"/>
      <c r="C258" s="119" t="s">
        <v>319</v>
      </c>
      <c r="D258" s="120" t="s">
        <v>320</v>
      </c>
      <c r="E258" s="126">
        <v>200</v>
      </c>
      <c r="F258" s="128" t="s">
        <v>136</v>
      </c>
      <c r="G258" s="126"/>
      <c r="H258" s="128" t="s">
        <v>136</v>
      </c>
      <c r="I258" s="126"/>
      <c r="J258" s="128" t="s">
        <v>136</v>
      </c>
      <c r="K258" s="126"/>
      <c r="L258" s="128" t="s">
        <v>136</v>
      </c>
      <c r="M258" s="126"/>
      <c r="N258" s="128" t="s">
        <v>136</v>
      </c>
      <c r="O258" s="126"/>
      <c r="P258" s="126">
        <v>200</v>
      </c>
    </row>
    <row r="259" spans="1:16" s="117" customFormat="1" ht="24" x14ac:dyDescent="0.2">
      <c r="A259" s="118"/>
      <c r="C259" s="119" t="s">
        <v>321</v>
      </c>
      <c r="D259" s="120" t="s">
        <v>415</v>
      </c>
      <c r="E259" s="128" t="s">
        <v>136</v>
      </c>
      <c r="F259" s="126">
        <v>100</v>
      </c>
      <c r="G259" s="126"/>
      <c r="H259" s="128" t="s">
        <v>136</v>
      </c>
      <c r="I259" s="126"/>
      <c r="J259" s="128" t="s">
        <v>136</v>
      </c>
      <c r="K259" s="126"/>
      <c r="L259" s="128" t="s">
        <v>136</v>
      </c>
      <c r="M259" s="126"/>
      <c r="N259" s="128" t="s">
        <v>136</v>
      </c>
      <c r="O259" s="126"/>
      <c r="P259" s="126">
        <v>100</v>
      </c>
    </row>
    <row r="260" spans="1:16" s="117" customFormat="1" ht="12" x14ac:dyDescent="0.2">
      <c r="A260" s="118"/>
      <c r="C260" s="119" t="s">
        <v>322</v>
      </c>
      <c r="D260" s="120" t="s">
        <v>431</v>
      </c>
      <c r="E260" s="128" t="s">
        <v>136</v>
      </c>
      <c r="F260" s="126">
        <v>15</v>
      </c>
      <c r="G260" s="126"/>
      <c r="H260" s="128" t="s">
        <v>136</v>
      </c>
      <c r="I260" s="126"/>
      <c r="J260" s="128" t="s">
        <v>136</v>
      </c>
      <c r="K260" s="126"/>
      <c r="L260" s="128" t="s">
        <v>136</v>
      </c>
      <c r="M260" s="126"/>
      <c r="N260" s="128" t="s">
        <v>136</v>
      </c>
      <c r="O260" s="126"/>
      <c r="P260" s="126">
        <v>15</v>
      </c>
    </row>
    <row r="261" spans="1:16" s="116" customFormat="1" ht="12" x14ac:dyDescent="0.2">
      <c r="A261" s="115"/>
      <c r="C261" s="129" t="s">
        <v>113</v>
      </c>
      <c r="D261" s="130"/>
      <c r="E261" s="128" t="s">
        <v>136</v>
      </c>
      <c r="F261" s="128">
        <v>300</v>
      </c>
      <c r="G261" s="128"/>
      <c r="H261" s="128" t="s">
        <v>136</v>
      </c>
      <c r="I261" s="128"/>
      <c r="J261" s="128" t="s">
        <v>136</v>
      </c>
      <c r="K261" s="128"/>
      <c r="L261" s="128" t="s">
        <v>136</v>
      </c>
      <c r="M261" s="128"/>
      <c r="N261" s="128" t="s">
        <v>136</v>
      </c>
      <c r="O261" s="128"/>
      <c r="P261" s="128">
        <v>300</v>
      </c>
    </row>
    <row r="262" spans="1:16" s="117" customFormat="1" ht="12" x14ac:dyDescent="0.2">
      <c r="A262" s="118"/>
      <c r="C262" s="119" t="s">
        <v>323</v>
      </c>
      <c r="D262" s="120" t="s">
        <v>324</v>
      </c>
      <c r="E262" s="128" t="s">
        <v>136</v>
      </c>
      <c r="F262" s="126">
        <v>100</v>
      </c>
      <c r="G262" s="126"/>
      <c r="H262" s="128" t="s">
        <v>136</v>
      </c>
      <c r="I262" s="126"/>
      <c r="J262" s="128" t="s">
        <v>136</v>
      </c>
      <c r="K262" s="126"/>
      <c r="L262" s="128" t="s">
        <v>136</v>
      </c>
      <c r="M262" s="126"/>
      <c r="N262" s="128" t="s">
        <v>136</v>
      </c>
      <c r="O262" s="126"/>
      <c r="P262" s="126">
        <v>100</v>
      </c>
    </row>
    <row r="263" spans="1:16" s="117" customFormat="1" ht="12" x14ac:dyDescent="0.2">
      <c r="A263" s="118"/>
      <c r="C263" s="119" t="s">
        <v>325</v>
      </c>
      <c r="D263" s="120" t="s">
        <v>326</v>
      </c>
      <c r="E263" s="128" t="s">
        <v>136</v>
      </c>
      <c r="F263" s="126">
        <v>200</v>
      </c>
      <c r="G263" s="126"/>
      <c r="H263" s="128" t="s">
        <v>136</v>
      </c>
      <c r="I263" s="126"/>
      <c r="J263" s="128" t="s">
        <v>136</v>
      </c>
      <c r="K263" s="126"/>
      <c r="L263" s="128" t="s">
        <v>136</v>
      </c>
      <c r="M263" s="126"/>
      <c r="N263" s="128" t="s">
        <v>136</v>
      </c>
      <c r="O263" s="126"/>
      <c r="P263" s="126">
        <v>200</v>
      </c>
    </row>
    <row r="264" spans="1:16" s="116" customFormat="1" ht="12" x14ac:dyDescent="0.2">
      <c r="A264" s="115"/>
      <c r="C264" s="129" t="s">
        <v>128</v>
      </c>
      <c r="D264" s="130"/>
      <c r="E264" s="128" t="s">
        <v>136</v>
      </c>
      <c r="F264" s="128">
        <v>100</v>
      </c>
      <c r="G264" s="128"/>
      <c r="H264" s="128" t="s">
        <v>136</v>
      </c>
      <c r="I264" s="128"/>
      <c r="J264" s="128" t="s">
        <v>136</v>
      </c>
      <c r="K264" s="128"/>
      <c r="L264" s="128" t="s">
        <v>136</v>
      </c>
      <c r="M264" s="128"/>
      <c r="N264" s="128" t="s">
        <v>136</v>
      </c>
      <c r="O264" s="128"/>
      <c r="P264" s="128">
        <v>100</v>
      </c>
    </row>
    <row r="265" spans="1:16" s="117" customFormat="1" ht="12" x14ac:dyDescent="0.2">
      <c r="A265" s="118"/>
      <c r="C265" s="119" t="s">
        <v>327</v>
      </c>
      <c r="D265" s="120" t="s">
        <v>432</v>
      </c>
      <c r="E265" s="128" t="s">
        <v>136</v>
      </c>
      <c r="F265" s="126">
        <v>100</v>
      </c>
      <c r="G265" s="126"/>
      <c r="H265" s="128" t="s">
        <v>136</v>
      </c>
      <c r="I265" s="126"/>
      <c r="J265" s="128" t="s">
        <v>136</v>
      </c>
      <c r="K265" s="126"/>
      <c r="L265" s="128" t="s">
        <v>136</v>
      </c>
      <c r="M265" s="126"/>
      <c r="N265" s="128" t="s">
        <v>136</v>
      </c>
      <c r="O265" s="126"/>
      <c r="P265" s="126">
        <v>100</v>
      </c>
    </row>
    <row r="266" spans="1:16" s="117" customFormat="1" ht="12" x14ac:dyDescent="0.2">
      <c r="A266" s="118"/>
      <c r="C266" s="119"/>
      <c r="D266" s="120"/>
      <c r="E266" s="126"/>
      <c r="F266" s="126"/>
      <c r="G266" s="126"/>
      <c r="H266" s="126"/>
      <c r="I266" s="126"/>
      <c r="J266" s="126"/>
      <c r="K266" s="126"/>
      <c r="L266" s="126"/>
      <c r="M266" s="126"/>
      <c r="N266" s="126"/>
      <c r="O266" s="126"/>
      <c r="P266" s="126"/>
    </row>
    <row r="267" spans="1:16" s="116" customFormat="1" ht="12" x14ac:dyDescent="0.2">
      <c r="A267" s="115" t="s">
        <v>126</v>
      </c>
      <c r="C267" s="129"/>
      <c r="D267" s="130"/>
      <c r="E267" s="128">
        <v>4080.4130374799997</v>
      </c>
      <c r="F267" s="128">
        <v>596.99</v>
      </c>
      <c r="G267" s="128"/>
      <c r="H267" s="128">
        <v>75.75</v>
      </c>
      <c r="I267" s="128"/>
      <c r="J267" s="128">
        <v>2.9</v>
      </c>
      <c r="K267" s="128"/>
      <c r="L267" s="128">
        <v>2531.945444</v>
      </c>
      <c r="M267" s="128"/>
      <c r="N267" s="128">
        <v>46.117675000000006</v>
      </c>
      <c r="O267" s="128"/>
      <c r="P267" s="128">
        <v>7334.1161564799995</v>
      </c>
    </row>
    <row r="268" spans="1:16" s="116" customFormat="1" ht="12" x14ac:dyDescent="0.2">
      <c r="A268" s="115"/>
      <c r="B268" s="116" t="s">
        <v>35</v>
      </c>
      <c r="C268" s="129"/>
      <c r="D268" s="130"/>
      <c r="E268" s="128" t="s">
        <v>136</v>
      </c>
      <c r="F268" s="128">
        <v>388.69</v>
      </c>
      <c r="G268" s="128"/>
      <c r="H268" s="128">
        <v>14.3</v>
      </c>
      <c r="I268" s="128"/>
      <c r="J268" s="128" t="s">
        <v>136</v>
      </c>
      <c r="K268" s="128"/>
      <c r="L268" s="128">
        <v>130</v>
      </c>
      <c r="M268" s="128"/>
      <c r="N268" s="128">
        <v>15.549675000000001</v>
      </c>
      <c r="O268" s="128"/>
      <c r="P268" s="128">
        <v>548.53967499999999</v>
      </c>
    </row>
    <row r="269" spans="1:16" s="116" customFormat="1" ht="12" x14ac:dyDescent="0.2">
      <c r="A269" s="115"/>
      <c r="C269" s="129" t="s">
        <v>133</v>
      </c>
      <c r="D269" s="130"/>
      <c r="E269" s="128" t="s">
        <v>136</v>
      </c>
      <c r="F269" s="128">
        <v>258.69</v>
      </c>
      <c r="G269" s="128"/>
      <c r="H269" s="128">
        <v>4.3</v>
      </c>
      <c r="I269" s="128"/>
      <c r="J269" s="128" t="s">
        <v>136</v>
      </c>
      <c r="K269" s="128"/>
      <c r="L269" s="128">
        <v>80</v>
      </c>
      <c r="M269" s="128"/>
      <c r="N269" s="128">
        <v>6.5496750000000006</v>
      </c>
      <c r="O269" s="128"/>
      <c r="P269" s="128">
        <v>349.53967499999999</v>
      </c>
    </row>
    <row r="270" spans="1:16" s="117" customFormat="1" ht="12" x14ac:dyDescent="0.2">
      <c r="A270" s="118"/>
      <c r="C270" s="119" t="s">
        <v>328</v>
      </c>
      <c r="D270" s="120" t="s">
        <v>329</v>
      </c>
      <c r="E270" s="128" t="s">
        <v>136</v>
      </c>
      <c r="F270" s="126">
        <v>83.69</v>
      </c>
      <c r="G270" s="126"/>
      <c r="H270" s="126">
        <v>4.3</v>
      </c>
      <c r="I270" s="126"/>
      <c r="J270" s="128" t="s">
        <v>136</v>
      </c>
      <c r="K270" s="126"/>
      <c r="L270" s="126">
        <v>80</v>
      </c>
      <c r="M270" s="126"/>
      <c r="N270" s="126">
        <v>3.5496750000000001</v>
      </c>
      <c r="O270" s="126"/>
      <c r="P270" s="126">
        <v>171.53967500000002</v>
      </c>
    </row>
    <row r="271" spans="1:16" s="117" customFormat="1" ht="24" x14ac:dyDescent="0.2">
      <c r="A271" s="118"/>
      <c r="C271" s="119" t="s">
        <v>330</v>
      </c>
      <c r="D271" s="120" t="s">
        <v>416</v>
      </c>
      <c r="E271" s="128" t="s">
        <v>136</v>
      </c>
      <c r="F271" s="126">
        <v>90</v>
      </c>
      <c r="G271" s="126"/>
      <c r="H271" s="128" t="s">
        <v>136</v>
      </c>
      <c r="I271" s="126"/>
      <c r="J271" s="128" t="s">
        <v>136</v>
      </c>
      <c r="K271" s="126"/>
      <c r="L271" s="128" t="s">
        <v>136</v>
      </c>
      <c r="M271" s="126"/>
      <c r="N271" s="126">
        <v>3</v>
      </c>
      <c r="O271" s="126"/>
      <c r="P271" s="126">
        <v>93</v>
      </c>
    </row>
    <row r="272" spans="1:16" s="117" customFormat="1" ht="12" x14ac:dyDescent="0.2">
      <c r="A272" s="118"/>
      <c r="C272" s="119" t="s">
        <v>331</v>
      </c>
      <c r="D272" s="120" t="s">
        <v>418</v>
      </c>
      <c r="E272" s="128" t="s">
        <v>136</v>
      </c>
      <c r="F272" s="126">
        <v>85</v>
      </c>
      <c r="G272" s="126"/>
      <c r="H272" s="128" t="s">
        <v>136</v>
      </c>
      <c r="I272" s="126"/>
      <c r="J272" s="128" t="s">
        <v>136</v>
      </c>
      <c r="K272" s="126"/>
      <c r="L272" s="128" t="s">
        <v>136</v>
      </c>
      <c r="M272" s="126"/>
      <c r="N272" s="128" t="s">
        <v>136</v>
      </c>
      <c r="O272" s="126"/>
      <c r="P272" s="126">
        <v>85</v>
      </c>
    </row>
    <row r="273" spans="1:16" s="116" customFormat="1" ht="12" x14ac:dyDescent="0.2">
      <c r="A273" s="115"/>
      <c r="C273" s="129" t="s">
        <v>111</v>
      </c>
      <c r="D273" s="130"/>
      <c r="E273" s="128" t="s">
        <v>136</v>
      </c>
      <c r="F273" s="128">
        <v>80</v>
      </c>
      <c r="G273" s="128"/>
      <c r="H273" s="128" t="s">
        <v>136</v>
      </c>
      <c r="I273" s="128"/>
      <c r="J273" s="128" t="s">
        <v>136</v>
      </c>
      <c r="K273" s="128"/>
      <c r="L273" s="128" t="s">
        <v>136</v>
      </c>
      <c r="M273" s="128"/>
      <c r="N273" s="128" t="s">
        <v>136</v>
      </c>
      <c r="O273" s="128"/>
      <c r="P273" s="128">
        <v>80</v>
      </c>
    </row>
    <row r="274" spans="1:16" s="117" customFormat="1" ht="12" x14ac:dyDescent="0.2">
      <c r="A274" s="118"/>
      <c r="C274" s="119" t="s">
        <v>332</v>
      </c>
      <c r="D274" s="120" t="s">
        <v>333</v>
      </c>
      <c r="E274" s="128" t="s">
        <v>136</v>
      </c>
      <c r="F274" s="126">
        <v>80</v>
      </c>
      <c r="G274" s="126"/>
      <c r="H274" s="128" t="s">
        <v>136</v>
      </c>
      <c r="I274" s="126"/>
      <c r="J274" s="128" t="s">
        <v>136</v>
      </c>
      <c r="K274" s="126"/>
      <c r="L274" s="128" t="s">
        <v>136</v>
      </c>
      <c r="M274" s="126"/>
      <c r="N274" s="128" t="s">
        <v>136</v>
      </c>
      <c r="O274" s="126"/>
      <c r="P274" s="126">
        <v>80</v>
      </c>
    </row>
    <row r="275" spans="1:16" s="116" customFormat="1" ht="12" x14ac:dyDescent="0.2">
      <c r="A275" s="115"/>
      <c r="C275" s="129" t="s">
        <v>114</v>
      </c>
      <c r="D275" s="130"/>
      <c r="E275" s="128" t="s">
        <v>136</v>
      </c>
      <c r="F275" s="128">
        <v>50</v>
      </c>
      <c r="G275" s="128"/>
      <c r="H275" s="128" t="s">
        <v>136</v>
      </c>
      <c r="I275" s="128"/>
      <c r="J275" s="128" t="s">
        <v>136</v>
      </c>
      <c r="K275" s="128"/>
      <c r="L275" s="128">
        <v>50</v>
      </c>
      <c r="M275" s="128"/>
      <c r="N275" s="128" t="s">
        <v>136</v>
      </c>
      <c r="O275" s="128"/>
      <c r="P275" s="128">
        <v>100</v>
      </c>
    </row>
    <row r="276" spans="1:16" s="117" customFormat="1" ht="12" x14ac:dyDescent="0.2">
      <c r="A276" s="118"/>
      <c r="C276" s="119" t="s">
        <v>334</v>
      </c>
      <c r="D276" s="120" t="s">
        <v>335</v>
      </c>
      <c r="E276" s="128" t="s">
        <v>136</v>
      </c>
      <c r="F276" s="126">
        <v>50</v>
      </c>
      <c r="G276" s="126"/>
      <c r="H276" s="128" t="s">
        <v>136</v>
      </c>
      <c r="I276" s="126"/>
      <c r="J276" s="128" t="s">
        <v>136</v>
      </c>
      <c r="K276" s="126"/>
      <c r="L276" s="126">
        <v>50</v>
      </c>
      <c r="M276" s="126"/>
      <c r="N276" s="128" t="s">
        <v>136</v>
      </c>
      <c r="O276" s="126"/>
      <c r="P276" s="126">
        <v>100</v>
      </c>
    </row>
    <row r="277" spans="1:16" s="116" customFormat="1" ht="12" x14ac:dyDescent="0.2">
      <c r="A277" s="115"/>
      <c r="C277" s="129" t="s">
        <v>115</v>
      </c>
      <c r="D277" s="130"/>
      <c r="E277" s="128" t="s">
        <v>136</v>
      </c>
      <c r="F277" s="128" t="s">
        <v>136</v>
      </c>
      <c r="G277" s="128"/>
      <c r="H277" s="128">
        <v>10</v>
      </c>
      <c r="I277" s="128"/>
      <c r="J277" s="128" t="s">
        <v>136</v>
      </c>
      <c r="K277" s="128"/>
      <c r="L277" s="128" t="s">
        <v>136</v>
      </c>
      <c r="M277" s="128"/>
      <c r="N277" s="128">
        <v>9</v>
      </c>
      <c r="O277" s="128"/>
      <c r="P277" s="128">
        <v>19</v>
      </c>
    </row>
    <row r="278" spans="1:16" s="117" customFormat="1" ht="24" x14ac:dyDescent="0.2">
      <c r="A278" s="118"/>
      <c r="C278" s="119" t="s">
        <v>336</v>
      </c>
      <c r="D278" s="120" t="s">
        <v>417</v>
      </c>
      <c r="E278" s="128" t="s">
        <v>136</v>
      </c>
      <c r="F278" s="128" t="s">
        <v>136</v>
      </c>
      <c r="G278" s="126"/>
      <c r="H278" s="126">
        <v>10</v>
      </c>
      <c r="I278" s="126"/>
      <c r="J278" s="128" t="s">
        <v>136</v>
      </c>
      <c r="K278" s="126"/>
      <c r="L278" s="128" t="s">
        <v>136</v>
      </c>
      <c r="M278" s="126"/>
      <c r="N278" s="126">
        <v>9</v>
      </c>
      <c r="O278" s="126"/>
      <c r="P278" s="126">
        <v>19</v>
      </c>
    </row>
    <row r="279" spans="1:16" s="116" customFormat="1" ht="12" x14ac:dyDescent="0.2">
      <c r="A279" s="115"/>
      <c r="B279" s="116" t="s">
        <v>36</v>
      </c>
      <c r="C279" s="129"/>
      <c r="D279" s="130"/>
      <c r="E279" s="128">
        <v>1887.0402023700001</v>
      </c>
      <c r="F279" s="128" t="s">
        <v>136</v>
      </c>
      <c r="G279" s="128"/>
      <c r="H279" s="128" t="s">
        <v>136</v>
      </c>
      <c r="I279" s="128"/>
      <c r="J279" s="128" t="s">
        <v>136</v>
      </c>
      <c r="K279" s="128"/>
      <c r="L279" s="128">
        <v>1031.0897199999999</v>
      </c>
      <c r="M279" s="128"/>
      <c r="N279" s="128" t="s">
        <v>136</v>
      </c>
      <c r="O279" s="128"/>
      <c r="P279" s="128">
        <v>2918.1299223699998</v>
      </c>
    </row>
    <row r="280" spans="1:16" s="116" customFormat="1" ht="12" x14ac:dyDescent="0.2">
      <c r="A280" s="115"/>
      <c r="C280" s="129" t="s">
        <v>133</v>
      </c>
      <c r="D280" s="130"/>
      <c r="E280" s="128">
        <v>498.24732291000004</v>
      </c>
      <c r="F280" s="128" t="s">
        <v>136</v>
      </c>
      <c r="G280" s="128"/>
      <c r="H280" s="128" t="s">
        <v>136</v>
      </c>
      <c r="I280" s="128"/>
      <c r="J280" s="128" t="s">
        <v>136</v>
      </c>
      <c r="K280" s="128"/>
      <c r="L280" s="128">
        <v>650.21971999999994</v>
      </c>
      <c r="M280" s="128"/>
      <c r="N280" s="128" t="s">
        <v>136</v>
      </c>
      <c r="O280" s="128"/>
      <c r="P280" s="128">
        <v>1148.4670429099999</v>
      </c>
    </row>
    <row r="281" spans="1:16" s="117" customFormat="1" ht="12" x14ac:dyDescent="0.2">
      <c r="A281" s="118"/>
      <c r="C281" s="119" t="s">
        <v>337</v>
      </c>
      <c r="D281" s="120" t="s">
        <v>338</v>
      </c>
      <c r="E281" s="126">
        <v>498.24732291000004</v>
      </c>
      <c r="F281" s="128" t="s">
        <v>136</v>
      </c>
      <c r="G281" s="126"/>
      <c r="H281" s="128" t="s">
        <v>136</v>
      </c>
      <c r="I281" s="126"/>
      <c r="J281" s="128" t="s">
        <v>136</v>
      </c>
      <c r="K281" s="126"/>
      <c r="L281" s="126">
        <v>650.21971999999994</v>
      </c>
      <c r="M281" s="126"/>
      <c r="N281" s="128" t="s">
        <v>136</v>
      </c>
      <c r="O281" s="126"/>
      <c r="P281" s="126">
        <v>1148.4670429099999</v>
      </c>
    </row>
    <row r="282" spans="1:16" s="116" customFormat="1" ht="12" x14ac:dyDescent="0.2">
      <c r="A282" s="115"/>
      <c r="C282" s="129" t="s">
        <v>112</v>
      </c>
      <c r="D282" s="130"/>
      <c r="E282" s="128">
        <v>496.18687445</v>
      </c>
      <c r="F282" s="128" t="s">
        <v>136</v>
      </c>
      <c r="G282" s="128"/>
      <c r="H282" s="128" t="s">
        <v>136</v>
      </c>
      <c r="I282" s="128"/>
      <c r="J282" s="128" t="s">
        <v>136</v>
      </c>
      <c r="K282" s="128"/>
      <c r="L282" s="128">
        <v>380.87</v>
      </c>
      <c r="M282" s="128"/>
      <c r="N282" s="128" t="s">
        <v>136</v>
      </c>
      <c r="O282" s="128"/>
      <c r="P282" s="128">
        <v>877.05687445000001</v>
      </c>
    </row>
    <row r="283" spans="1:16" s="117" customFormat="1" ht="24" x14ac:dyDescent="0.2">
      <c r="A283" s="118"/>
      <c r="C283" s="119" t="s">
        <v>339</v>
      </c>
      <c r="D283" s="120" t="s">
        <v>434</v>
      </c>
      <c r="E283" s="126">
        <v>496.18687445</v>
      </c>
      <c r="F283" s="128" t="s">
        <v>136</v>
      </c>
      <c r="G283" s="126"/>
      <c r="H283" s="128" t="s">
        <v>136</v>
      </c>
      <c r="I283" s="126"/>
      <c r="J283" s="128" t="s">
        <v>136</v>
      </c>
      <c r="K283" s="126"/>
      <c r="L283" s="126">
        <v>380.87</v>
      </c>
      <c r="M283" s="126"/>
      <c r="N283" s="128" t="s">
        <v>136</v>
      </c>
      <c r="O283" s="126"/>
      <c r="P283" s="126">
        <v>877.05687445000001</v>
      </c>
    </row>
    <row r="284" spans="1:16" s="116" customFormat="1" ht="12" x14ac:dyDescent="0.2">
      <c r="A284" s="115"/>
      <c r="C284" s="129" t="s">
        <v>113</v>
      </c>
      <c r="D284" s="130"/>
      <c r="E284" s="128">
        <v>478.25978383</v>
      </c>
      <c r="F284" s="128" t="s">
        <v>136</v>
      </c>
      <c r="G284" s="128"/>
      <c r="H284" s="128" t="s">
        <v>136</v>
      </c>
      <c r="I284" s="128"/>
      <c r="J284" s="128" t="s">
        <v>136</v>
      </c>
      <c r="K284" s="128"/>
      <c r="L284" s="128" t="s">
        <v>136</v>
      </c>
      <c r="M284" s="128"/>
      <c r="N284" s="128" t="s">
        <v>136</v>
      </c>
      <c r="O284" s="128"/>
      <c r="P284" s="128">
        <v>478.25978383</v>
      </c>
    </row>
    <row r="285" spans="1:16" s="117" customFormat="1" ht="12" x14ac:dyDescent="0.2">
      <c r="A285" s="118"/>
      <c r="C285" s="119" t="s">
        <v>340</v>
      </c>
      <c r="D285" s="120" t="s">
        <v>341</v>
      </c>
      <c r="E285" s="126">
        <v>478.25978383</v>
      </c>
      <c r="F285" s="128" t="s">
        <v>136</v>
      </c>
      <c r="G285" s="126"/>
      <c r="H285" s="128" t="s">
        <v>136</v>
      </c>
      <c r="I285" s="126"/>
      <c r="J285" s="128" t="s">
        <v>136</v>
      </c>
      <c r="K285" s="126"/>
      <c r="L285" s="128" t="s">
        <v>136</v>
      </c>
      <c r="M285" s="126"/>
      <c r="N285" s="128" t="s">
        <v>136</v>
      </c>
      <c r="O285" s="126"/>
      <c r="P285" s="126">
        <v>478.25978383</v>
      </c>
    </row>
    <row r="286" spans="1:16" s="116" customFormat="1" ht="12" x14ac:dyDescent="0.2">
      <c r="A286" s="115"/>
      <c r="C286" s="129" t="s">
        <v>128</v>
      </c>
      <c r="D286" s="130"/>
      <c r="E286" s="128">
        <v>414.34622117999999</v>
      </c>
      <c r="F286" s="128" t="s">
        <v>136</v>
      </c>
      <c r="G286" s="128"/>
      <c r="H286" s="128" t="s">
        <v>136</v>
      </c>
      <c r="I286" s="128"/>
      <c r="J286" s="128" t="s">
        <v>136</v>
      </c>
      <c r="K286" s="128"/>
      <c r="L286" s="128" t="s">
        <v>136</v>
      </c>
      <c r="M286" s="128"/>
      <c r="N286" s="128" t="s">
        <v>136</v>
      </c>
      <c r="O286" s="128"/>
      <c r="P286" s="128">
        <v>414.34622117999999</v>
      </c>
    </row>
    <row r="287" spans="1:16" s="117" customFormat="1" ht="12" x14ac:dyDescent="0.2">
      <c r="A287" s="118"/>
      <c r="C287" s="119" t="s">
        <v>342</v>
      </c>
      <c r="D287" s="120" t="s">
        <v>343</v>
      </c>
      <c r="E287" s="126">
        <v>414.34622117999999</v>
      </c>
      <c r="F287" s="128" t="s">
        <v>136</v>
      </c>
      <c r="G287" s="126"/>
      <c r="H287" s="128" t="s">
        <v>136</v>
      </c>
      <c r="I287" s="126"/>
      <c r="J287" s="128" t="s">
        <v>136</v>
      </c>
      <c r="K287" s="126"/>
      <c r="L287" s="128" t="s">
        <v>136</v>
      </c>
      <c r="M287" s="126"/>
      <c r="N287" s="128" t="s">
        <v>136</v>
      </c>
      <c r="O287" s="126"/>
      <c r="P287" s="126">
        <v>414.34622117999999</v>
      </c>
    </row>
    <row r="288" spans="1:16" s="116" customFormat="1" ht="12" x14ac:dyDescent="0.2">
      <c r="A288" s="115"/>
      <c r="B288" s="116" t="s">
        <v>144</v>
      </c>
      <c r="C288" s="129"/>
      <c r="D288" s="130"/>
      <c r="E288" s="128" t="s">
        <v>136</v>
      </c>
      <c r="F288" s="128">
        <v>208.3</v>
      </c>
      <c r="G288" s="128"/>
      <c r="H288" s="128">
        <v>34.450000000000003</v>
      </c>
      <c r="I288" s="128"/>
      <c r="J288" s="128">
        <v>0.9</v>
      </c>
      <c r="K288" s="128"/>
      <c r="L288" s="128" t="s">
        <v>136</v>
      </c>
      <c r="M288" s="128"/>
      <c r="N288" s="128">
        <v>6.5</v>
      </c>
      <c r="O288" s="128"/>
      <c r="P288" s="128">
        <v>250.15</v>
      </c>
    </row>
    <row r="289" spans="1:16" s="116" customFormat="1" ht="12" x14ac:dyDescent="0.2">
      <c r="A289" s="115"/>
      <c r="C289" s="129" t="s">
        <v>133</v>
      </c>
      <c r="D289" s="130"/>
      <c r="E289" s="128" t="s">
        <v>136</v>
      </c>
      <c r="F289" s="128">
        <v>60</v>
      </c>
      <c r="G289" s="128"/>
      <c r="H289" s="128">
        <v>13.5</v>
      </c>
      <c r="I289" s="128"/>
      <c r="J289" s="128">
        <v>0.9</v>
      </c>
      <c r="K289" s="128"/>
      <c r="L289" s="128" t="s">
        <v>136</v>
      </c>
      <c r="M289" s="128"/>
      <c r="N289" s="128">
        <v>0.5</v>
      </c>
      <c r="O289" s="128"/>
      <c r="P289" s="128">
        <v>74.900000000000006</v>
      </c>
    </row>
    <row r="290" spans="1:16" s="117" customFormat="1" ht="24" x14ac:dyDescent="0.2">
      <c r="A290" s="118"/>
      <c r="C290" s="119" t="s">
        <v>344</v>
      </c>
      <c r="D290" s="120" t="s">
        <v>419</v>
      </c>
      <c r="E290" s="128" t="s">
        <v>136</v>
      </c>
      <c r="F290" s="126">
        <v>30</v>
      </c>
      <c r="G290" s="126"/>
      <c r="H290" s="126">
        <v>12</v>
      </c>
      <c r="I290" s="126"/>
      <c r="J290" s="126">
        <v>0.9</v>
      </c>
      <c r="K290" s="126"/>
      <c r="L290" s="128" t="s">
        <v>136</v>
      </c>
      <c r="M290" s="126"/>
      <c r="N290" s="128" t="s">
        <v>136</v>
      </c>
      <c r="O290" s="126"/>
      <c r="P290" s="126">
        <v>42.9</v>
      </c>
    </row>
    <row r="291" spans="1:16" s="117" customFormat="1" ht="12" x14ac:dyDescent="0.2">
      <c r="A291" s="118"/>
      <c r="C291" s="119" t="s">
        <v>345</v>
      </c>
      <c r="D291" s="120" t="s">
        <v>346</v>
      </c>
      <c r="E291" s="128" t="s">
        <v>136</v>
      </c>
      <c r="F291" s="126">
        <v>30</v>
      </c>
      <c r="G291" s="126"/>
      <c r="H291" s="126">
        <v>1.5</v>
      </c>
      <c r="I291" s="126"/>
      <c r="J291" s="128" t="s">
        <v>136</v>
      </c>
      <c r="K291" s="126"/>
      <c r="L291" s="128" t="s">
        <v>136</v>
      </c>
      <c r="M291" s="126"/>
      <c r="N291" s="126">
        <v>0.5</v>
      </c>
      <c r="O291" s="126"/>
      <c r="P291" s="126">
        <v>32</v>
      </c>
    </row>
    <row r="292" spans="1:16" s="116" customFormat="1" ht="12" x14ac:dyDescent="0.2">
      <c r="A292" s="115"/>
      <c r="C292" s="129" t="s">
        <v>129</v>
      </c>
      <c r="D292" s="130"/>
      <c r="E292" s="128" t="s">
        <v>136</v>
      </c>
      <c r="F292" s="128">
        <v>20</v>
      </c>
      <c r="G292" s="128"/>
      <c r="H292" s="128">
        <v>4.95</v>
      </c>
      <c r="I292" s="128"/>
      <c r="J292" s="128" t="s">
        <v>136</v>
      </c>
      <c r="K292" s="128"/>
      <c r="L292" s="128" t="s">
        <v>136</v>
      </c>
      <c r="M292" s="128"/>
      <c r="N292" s="128" t="s">
        <v>136</v>
      </c>
      <c r="O292" s="128"/>
      <c r="P292" s="128">
        <v>24.95</v>
      </c>
    </row>
    <row r="293" spans="1:16" s="117" customFormat="1" ht="12" x14ac:dyDescent="0.2">
      <c r="A293" s="118"/>
      <c r="C293" s="119" t="s">
        <v>347</v>
      </c>
      <c r="D293" s="120" t="s">
        <v>348</v>
      </c>
      <c r="E293" s="128" t="s">
        <v>136</v>
      </c>
      <c r="F293" s="126">
        <v>20</v>
      </c>
      <c r="G293" s="126"/>
      <c r="H293" s="126">
        <v>4.95</v>
      </c>
      <c r="I293" s="126"/>
      <c r="J293" s="128" t="s">
        <v>136</v>
      </c>
      <c r="K293" s="126"/>
      <c r="L293" s="128" t="s">
        <v>136</v>
      </c>
      <c r="M293" s="126"/>
      <c r="N293" s="128" t="s">
        <v>136</v>
      </c>
      <c r="O293" s="126"/>
      <c r="P293" s="126">
        <v>24.95</v>
      </c>
    </row>
    <row r="294" spans="1:16" s="116" customFormat="1" ht="12" x14ac:dyDescent="0.2">
      <c r="A294" s="115"/>
      <c r="C294" s="129" t="s">
        <v>115</v>
      </c>
      <c r="D294" s="130"/>
      <c r="E294" s="128" t="s">
        <v>136</v>
      </c>
      <c r="F294" s="128">
        <v>45</v>
      </c>
      <c r="G294" s="128"/>
      <c r="H294" s="128">
        <v>6</v>
      </c>
      <c r="I294" s="128"/>
      <c r="J294" s="128" t="s">
        <v>136</v>
      </c>
      <c r="K294" s="128"/>
      <c r="L294" s="128" t="s">
        <v>136</v>
      </c>
      <c r="M294" s="128"/>
      <c r="N294" s="128">
        <v>6</v>
      </c>
      <c r="O294" s="128"/>
      <c r="P294" s="128">
        <v>57</v>
      </c>
    </row>
    <row r="295" spans="1:16" s="117" customFormat="1" ht="12" x14ac:dyDescent="0.2">
      <c r="A295" s="118"/>
      <c r="C295" s="119" t="s">
        <v>349</v>
      </c>
      <c r="D295" s="120" t="s">
        <v>350</v>
      </c>
      <c r="E295" s="128" t="s">
        <v>136</v>
      </c>
      <c r="F295" s="126">
        <v>20</v>
      </c>
      <c r="G295" s="126"/>
      <c r="H295" s="126">
        <v>6</v>
      </c>
      <c r="I295" s="126"/>
      <c r="J295" s="128" t="s">
        <v>136</v>
      </c>
      <c r="K295" s="126"/>
      <c r="L295" s="128" t="s">
        <v>136</v>
      </c>
      <c r="M295" s="126"/>
      <c r="N295" s="126">
        <v>6</v>
      </c>
      <c r="O295" s="126"/>
      <c r="P295" s="126">
        <v>32</v>
      </c>
    </row>
    <row r="296" spans="1:16" s="117" customFormat="1" ht="12" x14ac:dyDescent="0.2">
      <c r="A296" s="118"/>
      <c r="C296" s="119" t="s">
        <v>351</v>
      </c>
      <c r="D296" s="120" t="s">
        <v>352</v>
      </c>
      <c r="E296" s="128" t="s">
        <v>136</v>
      </c>
      <c r="F296" s="126">
        <v>25</v>
      </c>
      <c r="G296" s="126"/>
      <c r="H296" s="128" t="s">
        <v>136</v>
      </c>
      <c r="I296" s="126"/>
      <c r="J296" s="128" t="s">
        <v>136</v>
      </c>
      <c r="K296" s="126"/>
      <c r="L296" s="128" t="s">
        <v>136</v>
      </c>
      <c r="M296" s="126"/>
      <c r="N296" s="128" t="s">
        <v>136</v>
      </c>
      <c r="O296" s="126"/>
      <c r="P296" s="126">
        <v>25</v>
      </c>
    </row>
    <row r="297" spans="1:16" s="116" customFormat="1" ht="12" x14ac:dyDescent="0.2">
      <c r="A297" s="115"/>
      <c r="C297" s="129" t="s">
        <v>128</v>
      </c>
      <c r="D297" s="130"/>
      <c r="E297" s="128" t="s">
        <v>136</v>
      </c>
      <c r="F297" s="128">
        <v>83.3</v>
      </c>
      <c r="G297" s="128"/>
      <c r="H297" s="128">
        <v>10</v>
      </c>
      <c r="I297" s="128"/>
      <c r="J297" s="128" t="s">
        <v>136</v>
      </c>
      <c r="K297" s="128"/>
      <c r="L297" s="128" t="s">
        <v>136</v>
      </c>
      <c r="M297" s="128"/>
      <c r="N297" s="128" t="s">
        <v>136</v>
      </c>
      <c r="O297" s="128"/>
      <c r="P297" s="128">
        <v>93.3</v>
      </c>
    </row>
    <row r="298" spans="1:16" s="117" customFormat="1" ht="12" x14ac:dyDescent="0.2">
      <c r="A298" s="118"/>
      <c r="C298" s="119" t="s">
        <v>353</v>
      </c>
      <c r="D298" s="120" t="s">
        <v>354</v>
      </c>
      <c r="E298" s="128" t="s">
        <v>136</v>
      </c>
      <c r="F298" s="126">
        <v>35</v>
      </c>
      <c r="G298" s="126"/>
      <c r="H298" s="126">
        <v>10</v>
      </c>
      <c r="I298" s="126"/>
      <c r="J298" s="128" t="s">
        <v>136</v>
      </c>
      <c r="K298" s="126"/>
      <c r="L298" s="128" t="s">
        <v>136</v>
      </c>
      <c r="M298" s="126"/>
      <c r="N298" s="128" t="s">
        <v>136</v>
      </c>
      <c r="O298" s="126"/>
      <c r="P298" s="126">
        <v>45</v>
      </c>
    </row>
    <row r="299" spans="1:16" s="117" customFormat="1" ht="12" x14ac:dyDescent="0.2">
      <c r="A299" s="118"/>
      <c r="C299" s="119" t="s">
        <v>355</v>
      </c>
      <c r="D299" s="120" t="s">
        <v>356</v>
      </c>
      <c r="E299" s="128" t="s">
        <v>136</v>
      </c>
      <c r="F299" s="126">
        <v>48.3</v>
      </c>
      <c r="G299" s="126"/>
      <c r="H299" s="128" t="s">
        <v>136</v>
      </c>
      <c r="I299" s="126"/>
      <c r="J299" s="128" t="s">
        <v>136</v>
      </c>
      <c r="K299" s="126"/>
      <c r="L299" s="128" t="s">
        <v>136</v>
      </c>
      <c r="M299" s="126"/>
      <c r="N299" s="128" t="s">
        <v>136</v>
      </c>
      <c r="O299" s="126"/>
      <c r="P299" s="126">
        <v>48.3</v>
      </c>
    </row>
    <row r="300" spans="1:16" s="116" customFormat="1" ht="13.5" x14ac:dyDescent="0.2">
      <c r="A300" s="115"/>
      <c r="B300" s="116" t="s">
        <v>145</v>
      </c>
      <c r="C300" s="129"/>
      <c r="D300" s="130"/>
      <c r="E300" s="128" t="s">
        <v>136</v>
      </c>
      <c r="F300" s="128" t="s">
        <v>136</v>
      </c>
      <c r="G300" s="128"/>
      <c r="H300" s="128">
        <v>21</v>
      </c>
      <c r="I300" s="128"/>
      <c r="J300" s="128" t="s">
        <v>136</v>
      </c>
      <c r="K300" s="128"/>
      <c r="L300" s="128" t="s">
        <v>136</v>
      </c>
      <c r="M300" s="128"/>
      <c r="N300" s="128" t="s">
        <v>136</v>
      </c>
      <c r="O300" s="128"/>
      <c r="P300" s="128">
        <v>21</v>
      </c>
    </row>
    <row r="301" spans="1:16" s="116" customFormat="1" ht="12" x14ac:dyDescent="0.2">
      <c r="A301" s="115"/>
      <c r="C301" s="129" t="s">
        <v>129</v>
      </c>
      <c r="D301" s="130"/>
      <c r="E301" s="128" t="s">
        <v>136</v>
      </c>
      <c r="F301" s="128" t="s">
        <v>136</v>
      </c>
      <c r="G301" s="128"/>
      <c r="H301" s="128">
        <v>21</v>
      </c>
      <c r="I301" s="128"/>
      <c r="J301" s="128" t="s">
        <v>136</v>
      </c>
      <c r="K301" s="128"/>
      <c r="L301" s="128" t="s">
        <v>136</v>
      </c>
      <c r="M301" s="128"/>
      <c r="N301" s="128" t="s">
        <v>136</v>
      </c>
      <c r="O301" s="128"/>
      <c r="P301" s="128">
        <v>21</v>
      </c>
    </row>
    <row r="302" spans="1:16" s="117" customFormat="1" ht="12" x14ac:dyDescent="0.2">
      <c r="A302" s="118"/>
      <c r="C302" s="119" t="s">
        <v>146</v>
      </c>
      <c r="D302" s="120" t="s">
        <v>357</v>
      </c>
      <c r="E302" s="128" t="s">
        <v>136</v>
      </c>
      <c r="F302" s="128" t="s">
        <v>136</v>
      </c>
      <c r="G302" s="126"/>
      <c r="H302" s="126">
        <v>21</v>
      </c>
      <c r="I302" s="126"/>
      <c r="J302" s="128" t="s">
        <v>136</v>
      </c>
      <c r="K302" s="126"/>
      <c r="L302" s="128" t="s">
        <v>136</v>
      </c>
      <c r="M302" s="126"/>
      <c r="N302" s="128" t="s">
        <v>136</v>
      </c>
      <c r="O302" s="126"/>
      <c r="P302" s="126">
        <v>21</v>
      </c>
    </row>
    <row r="303" spans="1:16" s="116" customFormat="1" ht="12" x14ac:dyDescent="0.2">
      <c r="A303" s="115"/>
      <c r="B303" s="116" t="s">
        <v>37</v>
      </c>
      <c r="C303" s="129"/>
      <c r="D303" s="130"/>
      <c r="E303" s="128">
        <v>2193.3728351099999</v>
      </c>
      <c r="F303" s="128" t="s">
        <v>136</v>
      </c>
      <c r="G303" s="128"/>
      <c r="H303" s="128" t="s">
        <v>136</v>
      </c>
      <c r="I303" s="128"/>
      <c r="J303" s="128" t="s">
        <v>136</v>
      </c>
      <c r="K303" s="128"/>
      <c r="L303" s="128">
        <v>1370.855724</v>
      </c>
      <c r="M303" s="128"/>
      <c r="N303" s="128" t="s">
        <v>136</v>
      </c>
      <c r="O303" s="128"/>
      <c r="P303" s="128">
        <v>3564.2285591099999</v>
      </c>
    </row>
    <row r="304" spans="1:16" s="116" customFormat="1" ht="12" x14ac:dyDescent="0.2">
      <c r="A304" s="115"/>
      <c r="C304" s="129" t="s">
        <v>112</v>
      </c>
      <c r="D304" s="130"/>
      <c r="E304" s="128">
        <v>474.62465111</v>
      </c>
      <c r="F304" s="128" t="s">
        <v>136</v>
      </c>
      <c r="G304" s="128"/>
      <c r="H304" s="128" t="s">
        <v>136</v>
      </c>
      <c r="I304" s="128"/>
      <c r="J304" s="128" t="s">
        <v>136</v>
      </c>
      <c r="K304" s="128"/>
      <c r="L304" s="128">
        <v>278.32499999999999</v>
      </c>
      <c r="M304" s="128"/>
      <c r="N304" s="128" t="s">
        <v>136</v>
      </c>
      <c r="O304" s="128"/>
      <c r="P304" s="128">
        <v>752.94965110999999</v>
      </c>
    </row>
    <row r="305" spans="1:17" s="117" customFormat="1" ht="12" x14ac:dyDescent="0.2">
      <c r="A305" s="118"/>
      <c r="C305" s="119" t="s">
        <v>358</v>
      </c>
      <c r="D305" s="120" t="s">
        <v>359</v>
      </c>
      <c r="E305" s="126">
        <v>474.62465111</v>
      </c>
      <c r="F305" s="128" t="s">
        <v>136</v>
      </c>
      <c r="G305" s="126"/>
      <c r="H305" s="128" t="s">
        <v>136</v>
      </c>
      <c r="I305" s="126"/>
      <c r="J305" s="128" t="s">
        <v>136</v>
      </c>
      <c r="K305" s="126"/>
      <c r="L305" s="126">
        <v>278.32499999999999</v>
      </c>
      <c r="M305" s="126"/>
      <c r="N305" s="128" t="s">
        <v>136</v>
      </c>
      <c r="O305" s="126"/>
      <c r="P305" s="126">
        <v>752.94965110999999</v>
      </c>
    </row>
    <row r="306" spans="1:17" s="116" customFormat="1" ht="12" x14ac:dyDescent="0.2">
      <c r="A306" s="115"/>
      <c r="C306" s="129" t="s">
        <v>115</v>
      </c>
      <c r="D306" s="130"/>
      <c r="E306" s="128">
        <v>530</v>
      </c>
      <c r="F306" s="128" t="s">
        <v>136</v>
      </c>
      <c r="G306" s="128"/>
      <c r="H306" s="128" t="s">
        <v>136</v>
      </c>
      <c r="I306" s="128"/>
      <c r="J306" s="128" t="s">
        <v>136</v>
      </c>
      <c r="K306" s="128"/>
      <c r="L306" s="128" t="s">
        <v>136</v>
      </c>
      <c r="M306" s="128"/>
      <c r="N306" s="128" t="s">
        <v>136</v>
      </c>
      <c r="O306" s="128"/>
      <c r="P306" s="128">
        <v>530</v>
      </c>
    </row>
    <row r="307" spans="1:17" s="117" customFormat="1" ht="12" x14ac:dyDescent="0.2">
      <c r="A307" s="118"/>
      <c r="C307" s="119" t="s">
        <v>360</v>
      </c>
      <c r="D307" s="120" t="s">
        <v>361</v>
      </c>
      <c r="E307" s="126">
        <v>30</v>
      </c>
      <c r="F307" s="128" t="s">
        <v>136</v>
      </c>
      <c r="G307" s="126"/>
      <c r="H307" s="128" t="s">
        <v>136</v>
      </c>
      <c r="I307" s="126"/>
      <c r="J307" s="128" t="s">
        <v>136</v>
      </c>
      <c r="K307" s="126"/>
      <c r="L307" s="128" t="s">
        <v>136</v>
      </c>
      <c r="M307" s="126"/>
      <c r="N307" s="128" t="s">
        <v>136</v>
      </c>
      <c r="O307" s="126"/>
      <c r="P307" s="126">
        <v>30</v>
      </c>
    </row>
    <row r="308" spans="1:17" s="117" customFormat="1" ht="12" x14ac:dyDescent="0.2">
      <c r="A308" s="118"/>
      <c r="C308" s="119" t="s">
        <v>362</v>
      </c>
      <c r="D308" s="120" t="s">
        <v>363</v>
      </c>
      <c r="E308" s="126">
        <v>500</v>
      </c>
      <c r="F308" s="128" t="s">
        <v>136</v>
      </c>
      <c r="G308" s="126"/>
      <c r="H308" s="128" t="s">
        <v>136</v>
      </c>
      <c r="I308" s="126"/>
      <c r="J308" s="128" t="s">
        <v>136</v>
      </c>
      <c r="K308" s="126"/>
      <c r="L308" s="128" t="s">
        <v>136</v>
      </c>
      <c r="M308" s="126"/>
      <c r="N308" s="128" t="s">
        <v>136</v>
      </c>
      <c r="O308" s="126"/>
      <c r="P308" s="126">
        <v>500</v>
      </c>
    </row>
    <row r="309" spans="1:17" s="116" customFormat="1" ht="12" x14ac:dyDescent="0.2">
      <c r="A309" s="115"/>
      <c r="C309" s="129" t="s">
        <v>127</v>
      </c>
      <c r="D309" s="130"/>
      <c r="E309" s="128">
        <v>1188.748184</v>
      </c>
      <c r="F309" s="128" t="s">
        <v>136</v>
      </c>
      <c r="G309" s="128"/>
      <c r="H309" s="128" t="s">
        <v>136</v>
      </c>
      <c r="I309" s="128"/>
      <c r="J309" s="128" t="s">
        <v>136</v>
      </c>
      <c r="K309" s="128"/>
      <c r="L309" s="128">
        <v>1092.530724</v>
      </c>
      <c r="M309" s="128"/>
      <c r="N309" s="128" t="s">
        <v>136</v>
      </c>
      <c r="O309" s="128"/>
      <c r="P309" s="128">
        <v>2281.2789080000002</v>
      </c>
    </row>
    <row r="310" spans="1:17" s="117" customFormat="1" ht="12" x14ac:dyDescent="0.2">
      <c r="A310" s="118"/>
      <c r="C310" s="119" t="s">
        <v>364</v>
      </c>
      <c r="D310" s="120" t="s">
        <v>420</v>
      </c>
      <c r="E310" s="126">
        <v>1188.748184</v>
      </c>
      <c r="F310" s="128" t="s">
        <v>136</v>
      </c>
      <c r="G310" s="126"/>
      <c r="H310" s="128" t="s">
        <v>136</v>
      </c>
      <c r="I310" s="126"/>
      <c r="J310" s="128" t="s">
        <v>136</v>
      </c>
      <c r="K310" s="126"/>
      <c r="L310" s="126">
        <v>1092.530724</v>
      </c>
      <c r="M310" s="126"/>
      <c r="N310" s="128" t="s">
        <v>136</v>
      </c>
      <c r="O310" s="126"/>
      <c r="P310" s="126">
        <v>2281.2789080000002</v>
      </c>
    </row>
    <row r="311" spans="1:17" s="116" customFormat="1" ht="12" x14ac:dyDescent="0.2">
      <c r="A311" s="115"/>
      <c r="B311" s="116" t="s">
        <v>62</v>
      </c>
      <c r="C311" s="129"/>
      <c r="D311" s="130"/>
      <c r="E311" s="128" t="s">
        <v>136</v>
      </c>
      <c r="F311" s="128" t="s">
        <v>136</v>
      </c>
      <c r="G311" s="128"/>
      <c r="H311" s="128">
        <v>6</v>
      </c>
      <c r="I311" s="128"/>
      <c r="J311" s="128" t="s">
        <v>136</v>
      </c>
      <c r="K311" s="128"/>
      <c r="L311" s="128" t="s">
        <v>136</v>
      </c>
      <c r="M311" s="128"/>
      <c r="N311" s="128">
        <v>24.068000000000001</v>
      </c>
      <c r="O311" s="128"/>
      <c r="P311" s="128">
        <v>30.068000000000001</v>
      </c>
    </row>
    <row r="312" spans="1:17" s="116" customFormat="1" ht="12" x14ac:dyDescent="0.2">
      <c r="A312" s="115"/>
      <c r="C312" s="129" t="s">
        <v>133</v>
      </c>
      <c r="D312" s="130"/>
      <c r="E312" s="128" t="s">
        <v>136</v>
      </c>
      <c r="F312" s="128" t="s">
        <v>136</v>
      </c>
      <c r="G312" s="128"/>
      <c r="H312" s="128">
        <v>6</v>
      </c>
      <c r="I312" s="128"/>
      <c r="J312" s="128" t="s">
        <v>136</v>
      </c>
      <c r="K312" s="128"/>
      <c r="L312" s="128" t="s">
        <v>136</v>
      </c>
      <c r="M312" s="128"/>
      <c r="N312" s="128">
        <v>24.068000000000001</v>
      </c>
      <c r="O312" s="128"/>
      <c r="P312" s="128">
        <v>30.068000000000001</v>
      </c>
    </row>
    <row r="313" spans="1:17" s="117" customFormat="1" ht="12" x14ac:dyDescent="0.2">
      <c r="A313" s="118"/>
      <c r="C313" s="119" t="s">
        <v>365</v>
      </c>
      <c r="D313" s="120" t="s">
        <v>366</v>
      </c>
      <c r="E313" s="128" t="s">
        <v>136</v>
      </c>
      <c r="F313" s="128" t="s">
        <v>136</v>
      </c>
      <c r="G313" s="126"/>
      <c r="H313" s="126">
        <v>6</v>
      </c>
      <c r="I313" s="126"/>
      <c r="J313" s="128" t="s">
        <v>136</v>
      </c>
      <c r="K313" s="126"/>
      <c r="L313" s="128" t="s">
        <v>136</v>
      </c>
      <c r="M313" s="126"/>
      <c r="N313" s="126">
        <v>24.068000000000001</v>
      </c>
      <c r="O313" s="126"/>
      <c r="P313" s="126">
        <v>30.068000000000001</v>
      </c>
    </row>
    <row r="314" spans="1:17" s="116" customFormat="1" ht="12" x14ac:dyDescent="0.2">
      <c r="A314" s="115"/>
      <c r="B314" s="116" t="s">
        <v>367</v>
      </c>
      <c r="C314" s="129"/>
      <c r="D314" s="130"/>
      <c r="E314" s="128" t="s">
        <v>136</v>
      </c>
      <c r="F314" s="128" t="s">
        <v>136</v>
      </c>
      <c r="G314" s="128"/>
      <c r="H314" s="128" t="s">
        <v>136</v>
      </c>
      <c r="I314" s="128"/>
      <c r="J314" s="128">
        <v>2</v>
      </c>
      <c r="K314" s="128"/>
      <c r="L314" s="128" t="s">
        <v>136</v>
      </c>
      <c r="M314" s="128"/>
      <c r="N314" s="128" t="s">
        <v>136</v>
      </c>
      <c r="O314" s="128"/>
      <c r="P314" s="128">
        <v>2</v>
      </c>
    </row>
    <row r="315" spans="1:17" s="116" customFormat="1" ht="12" x14ac:dyDescent="0.2">
      <c r="A315" s="115"/>
      <c r="C315" s="129" t="s">
        <v>133</v>
      </c>
      <c r="D315" s="130"/>
      <c r="E315" s="128" t="s">
        <v>136</v>
      </c>
      <c r="F315" s="128" t="s">
        <v>136</v>
      </c>
      <c r="G315" s="128"/>
      <c r="H315" s="128" t="s">
        <v>136</v>
      </c>
      <c r="I315" s="128"/>
      <c r="J315" s="128">
        <v>2</v>
      </c>
      <c r="K315" s="128"/>
      <c r="L315" s="128" t="s">
        <v>136</v>
      </c>
      <c r="M315" s="128"/>
      <c r="N315" s="128" t="s">
        <v>136</v>
      </c>
      <c r="O315" s="128"/>
      <c r="P315" s="128">
        <v>2</v>
      </c>
    </row>
    <row r="316" spans="1:17" s="117" customFormat="1" ht="12" x14ac:dyDescent="0.2">
      <c r="A316" s="118"/>
      <c r="C316" s="119" t="s">
        <v>368</v>
      </c>
      <c r="D316" s="120" t="s">
        <v>369</v>
      </c>
      <c r="E316" s="128" t="s">
        <v>136</v>
      </c>
      <c r="F316" s="128" t="s">
        <v>136</v>
      </c>
      <c r="G316" s="126"/>
      <c r="H316" s="128" t="s">
        <v>136</v>
      </c>
      <c r="I316" s="126"/>
      <c r="J316" s="126">
        <v>2</v>
      </c>
      <c r="K316" s="126"/>
      <c r="L316" s="128" t="s">
        <v>136</v>
      </c>
      <c r="M316" s="126"/>
      <c r="N316" s="128" t="s">
        <v>136</v>
      </c>
      <c r="O316" s="126"/>
      <c r="P316" s="126">
        <v>2</v>
      </c>
    </row>
    <row r="317" spans="1:17" s="125" customFormat="1" x14ac:dyDescent="0.2">
      <c r="A317" s="121" t="s">
        <v>370</v>
      </c>
      <c r="B317" s="122"/>
      <c r="C317" s="121"/>
      <c r="D317" s="123"/>
      <c r="E317" s="127">
        <v>13472.54269368</v>
      </c>
      <c r="F317" s="127">
        <v>4609.5305858000002</v>
      </c>
      <c r="G317" s="127"/>
      <c r="H317" s="127">
        <v>1079.3051700000001</v>
      </c>
      <c r="I317" s="127"/>
      <c r="J317" s="127">
        <v>5.6999999999999993</v>
      </c>
      <c r="K317" s="127"/>
      <c r="L317" s="127">
        <v>5668.6254250000002</v>
      </c>
      <c r="M317" s="127"/>
      <c r="N317" s="127">
        <v>298.57467500000001</v>
      </c>
      <c r="O317" s="127"/>
      <c r="P317" s="127">
        <v>25134.278549480001</v>
      </c>
      <c r="Q317" s="124"/>
    </row>
    <row r="318" spans="1:17" ht="3.75" customHeight="1" x14ac:dyDescent="0.2">
      <c r="A318" s="106"/>
      <c r="B318" s="107"/>
      <c r="C318" s="106"/>
      <c r="D318" s="108"/>
      <c r="E318" s="109"/>
      <c r="F318" s="109"/>
      <c r="G318" s="109"/>
      <c r="H318" s="109"/>
      <c r="I318" s="109"/>
      <c r="J318" s="109"/>
      <c r="K318" s="109"/>
      <c r="L318" s="109"/>
      <c r="M318" s="109"/>
      <c r="N318" s="109"/>
      <c r="O318" s="109"/>
      <c r="P318" s="110"/>
      <c r="Q318" s="110"/>
    </row>
    <row r="319" spans="1:17" ht="12" customHeight="1" x14ac:dyDescent="0.2">
      <c r="A319" s="147" t="s">
        <v>371</v>
      </c>
      <c r="B319" s="147"/>
      <c r="C319" s="147"/>
      <c r="D319" s="147"/>
      <c r="E319" s="147"/>
      <c r="F319" s="147"/>
      <c r="G319" s="147"/>
      <c r="H319" s="147"/>
      <c r="I319" s="147"/>
      <c r="J319" s="147"/>
      <c r="K319" s="147"/>
      <c r="L319" s="147"/>
      <c r="M319" s="147"/>
      <c r="N319" s="147"/>
      <c r="O319" s="147"/>
      <c r="P319" s="147"/>
      <c r="Q319" s="147"/>
    </row>
    <row r="320" spans="1:17" ht="12" customHeight="1" x14ac:dyDescent="0.2">
      <c r="A320" s="111" t="s">
        <v>131</v>
      </c>
      <c r="B320" s="89"/>
      <c r="C320" s="111"/>
      <c r="D320" s="112"/>
      <c r="E320" s="113"/>
      <c r="F320" s="113"/>
      <c r="G320" s="113"/>
      <c r="H320" s="113"/>
      <c r="I320" s="113"/>
      <c r="J320" s="113"/>
      <c r="K320" s="114"/>
      <c r="L320" s="114"/>
      <c r="M320" s="114"/>
      <c r="N320" s="89"/>
      <c r="O320" s="89"/>
      <c r="P320" s="89"/>
      <c r="Q320" s="89"/>
    </row>
    <row r="321" spans="1:17" ht="12" customHeight="1" x14ac:dyDescent="0.2">
      <c r="A321" s="111" t="s">
        <v>147</v>
      </c>
      <c r="B321" s="89"/>
      <c r="C321" s="111"/>
      <c r="D321" s="112"/>
      <c r="E321" s="113"/>
      <c r="F321" s="113"/>
      <c r="G321" s="113"/>
      <c r="H321" s="113"/>
      <c r="I321" s="113"/>
      <c r="J321" s="113"/>
      <c r="K321" s="114"/>
      <c r="L321" s="114"/>
      <c r="M321" s="114"/>
      <c r="N321" s="89"/>
      <c r="O321" s="89"/>
      <c r="P321" s="89"/>
      <c r="Q321" s="89"/>
    </row>
    <row r="322" spans="1:17" ht="24" customHeight="1" x14ac:dyDescent="0.2">
      <c r="A322" s="144" t="s">
        <v>435</v>
      </c>
      <c r="B322" s="144"/>
      <c r="C322" s="144"/>
      <c r="D322" s="144"/>
      <c r="E322" s="144"/>
      <c r="F322" s="144"/>
      <c r="G322" s="144"/>
      <c r="H322" s="144"/>
      <c r="I322" s="144"/>
      <c r="J322" s="144"/>
      <c r="K322" s="144"/>
      <c r="L322" s="144"/>
      <c r="M322" s="144"/>
      <c r="N322" s="144"/>
      <c r="O322" s="144"/>
      <c r="P322" s="144"/>
      <c r="Q322" s="144"/>
    </row>
    <row r="323" spans="1:17" ht="24" customHeight="1" x14ac:dyDescent="0.2">
      <c r="A323" s="144" t="s">
        <v>433</v>
      </c>
      <c r="B323" s="144"/>
      <c r="C323" s="144"/>
      <c r="D323" s="144"/>
      <c r="E323" s="144"/>
      <c r="F323" s="144"/>
      <c r="G323" s="144"/>
      <c r="H323" s="144"/>
      <c r="I323" s="144"/>
      <c r="J323" s="144"/>
      <c r="K323" s="144"/>
      <c r="L323" s="144"/>
      <c r="M323" s="144"/>
      <c r="N323" s="144"/>
      <c r="O323" s="144"/>
      <c r="P323" s="144"/>
      <c r="Q323" s="144"/>
    </row>
  </sheetData>
  <sheetProtection selectLockedCells="1" selectUnlockedCells="1"/>
  <mergeCells count="12">
    <mergeCell ref="A323:Q323"/>
    <mergeCell ref="A322:Q322"/>
    <mergeCell ref="E7:F7"/>
    <mergeCell ref="L7:N7"/>
    <mergeCell ref="A319:Q319"/>
    <mergeCell ref="P8:Q9"/>
    <mergeCell ref="A8:D9"/>
    <mergeCell ref="E8:F8"/>
    <mergeCell ref="H8:J8"/>
    <mergeCell ref="H9:I9"/>
    <mergeCell ref="L9:M9"/>
    <mergeCell ref="L8:N8"/>
  </mergeCells>
  <phoneticPr fontId="6" type="noConversion"/>
  <printOptions horizontalCentered="1"/>
  <pageMargins left="0" right="0" top="0.5" bottom="0.25" header="0.3" footer="0.3"/>
  <pageSetup scale="73" orientation="portrait" r:id="rId1"/>
  <headerFooter differentFirst="1">
    <oddHeader>&amp;L&amp;"Arial,Bold"&amp;8&amp;K000000Sovereign Commitments  &amp;"Arial,Italic"&amp;K000000continued</oddHeader>
    <oddFooter>&amp;C_x000D_&amp;1#&amp;"Calibri"&amp;8&amp;K000000 INTERNAL. This information is accessible to ADB Management and Staff. It may be shared outside ADB with appropriate permission.</oddFooter>
    <firstFooter>&amp;C_x000D_&amp;1#&amp;"Calibri"&amp;8&amp;K000000 INTERNAL. This information is accessible to ADB Management and Staff. It may be shared outside ADB with appropriate permission.</firstFooter>
  </headerFooter>
  <rowBreaks count="1" manualBreakCount="1">
    <brk id="6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rgb="FFFFFF00"/>
    <pageSetUpPr fitToPage="1"/>
  </sheetPr>
  <dimension ref="A1:J41"/>
  <sheetViews>
    <sheetView workbookViewId="0"/>
  </sheetViews>
  <sheetFormatPr defaultColWidth="9" defaultRowHeight="15" x14ac:dyDescent="0.25"/>
  <cols>
    <col min="1" max="1" width="4.375" style="4" customWidth="1"/>
    <col min="2" max="2" width="2.125" style="4" customWidth="1"/>
    <col min="3" max="3" width="40.375" style="4" bestFit="1" customWidth="1"/>
    <col min="4" max="4" width="9" style="4"/>
    <col min="5" max="5" width="11.25" style="4" bestFit="1" customWidth="1"/>
    <col min="6" max="6" width="14" style="4" customWidth="1"/>
    <col min="7" max="7" width="10.875" style="4" customWidth="1"/>
    <col min="8" max="8" width="11.25" style="4" bestFit="1" customWidth="1"/>
    <col min="9" max="16384" width="9" style="4"/>
  </cols>
  <sheetData>
    <row r="1" spans="1:9" ht="17.25" x14ac:dyDescent="0.25">
      <c r="A1" s="3" t="s">
        <v>89</v>
      </c>
      <c r="B1" s="3"/>
    </row>
    <row r="2" spans="1:9" x14ac:dyDescent="0.25">
      <c r="A2" s="4" t="s">
        <v>8</v>
      </c>
    </row>
    <row r="3" spans="1:9" x14ac:dyDescent="0.25">
      <c r="A3" s="15"/>
      <c r="B3" s="15"/>
      <c r="C3" s="15"/>
      <c r="D3" s="15"/>
      <c r="E3" s="15"/>
      <c r="F3" s="15"/>
      <c r="G3" s="15"/>
    </row>
    <row r="4" spans="1:9" x14ac:dyDescent="0.25">
      <c r="A4" s="16"/>
      <c r="B4" s="16"/>
      <c r="C4" s="16"/>
      <c r="D4" s="131" t="s">
        <v>4</v>
      </c>
      <c r="E4" s="131"/>
      <c r="F4" s="131"/>
      <c r="G4" s="132" t="s">
        <v>3</v>
      </c>
      <c r="H4" s="132"/>
      <c r="I4" s="16"/>
    </row>
    <row r="5" spans="1:9" ht="30" x14ac:dyDescent="0.25">
      <c r="A5" s="17" t="s">
        <v>10</v>
      </c>
      <c r="B5" s="17"/>
      <c r="C5" s="15"/>
      <c r="D5" s="18" t="s">
        <v>0</v>
      </c>
      <c r="E5" s="18" t="s">
        <v>2</v>
      </c>
      <c r="F5" s="19" t="s">
        <v>43</v>
      </c>
      <c r="G5" s="18" t="s">
        <v>6</v>
      </c>
      <c r="H5" s="18" t="s">
        <v>44</v>
      </c>
      <c r="I5" s="18" t="s">
        <v>7</v>
      </c>
    </row>
    <row r="6" spans="1:9" x14ac:dyDescent="0.25">
      <c r="A6" s="3"/>
      <c r="B6" s="3"/>
      <c r="D6" s="20"/>
      <c r="E6" s="20"/>
      <c r="F6" s="20"/>
      <c r="G6" s="20"/>
    </row>
    <row r="7" spans="1:9" x14ac:dyDescent="0.25">
      <c r="A7" s="3"/>
      <c r="B7" s="3" t="s">
        <v>75</v>
      </c>
      <c r="D7" s="8">
        <f t="shared" ref="D7:I7" si="0">SUM(D8)</f>
        <v>0</v>
      </c>
      <c r="E7" s="8">
        <f t="shared" si="0"/>
        <v>0</v>
      </c>
      <c r="F7" s="8">
        <f t="shared" si="0"/>
        <v>0</v>
      </c>
      <c r="G7" s="8">
        <f t="shared" si="0"/>
        <v>0</v>
      </c>
      <c r="H7" s="8">
        <f t="shared" si="0"/>
        <v>0</v>
      </c>
      <c r="I7" s="8">
        <f t="shared" si="0"/>
        <v>0</v>
      </c>
    </row>
    <row r="8" spans="1:9" s="3" customFormat="1" x14ac:dyDescent="0.25">
      <c r="B8" s="21"/>
      <c r="C8" s="21"/>
      <c r="D8" s="22"/>
      <c r="E8" s="22"/>
      <c r="F8" s="22"/>
      <c r="G8" s="22"/>
      <c r="H8" s="22"/>
      <c r="I8" s="5">
        <f>SUM(D8:H8)</f>
        <v>0</v>
      </c>
    </row>
    <row r="9" spans="1:9" x14ac:dyDescent="0.25">
      <c r="A9" s="3"/>
      <c r="B9" s="3"/>
      <c r="D9" s="8"/>
      <c r="E9" s="8"/>
      <c r="F9" s="8"/>
      <c r="G9" s="8"/>
      <c r="H9" s="5"/>
      <c r="I9" s="5"/>
    </row>
    <row r="10" spans="1:9" x14ac:dyDescent="0.25">
      <c r="A10" s="3"/>
      <c r="B10" s="3" t="s">
        <v>76</v>
      </c>
      <c r="D10" s="8">
        <f t="shared" ref="D10:I10" si="1">SUM(D11)</f>
        <v>0</v>
      </c>
      <c r="E10" s="8">
        <f t="shared" si="1"/>
        <v>0</v>
      </c>
      <c r="F10" s="8">
        <f t="shared" si="1"/>
        <v>0</v>
      </c>
      <c r="G10" s="8">
        <f t="shared" si="1"/>
        <v>0</v>
      </c>
      <c r="H10" s="8">
        <f t="shared" si="1"/>
        <v>0</v>
      </c>
      <c r="I10" s="8">
        <f t="shared" si="1"/>
        <v>0</v>
      </c>
    </row>
    <row r="11" spans="1:9" s="3" customFormat="1" x14ac:dyDescent="0.25">
      <c r="B11" s="23"/>
      <c r="C11" s="23"/>
      <c r="D11" s="24"/>
      <c r="E11" s="24"/>
      <c r="F11" s="24"/>
      <c r="G11" s="24"/>
      <c r="H11" s="24"/>
      <c r="I11" s="5">
        <f>SUM(D11:H11)</f>
        <v>0</v>
      </c>
    </row>
    <row r="12" spans="1:9" x14ac:dyDescent="0.25">
      <c r="A12" s="3"/>
      <c r="B12" s="3"/>
      <c r="D12" s="8"/>
      <c r="E12" s="8"/>
      <c r="F12" s="8"/>
      <c r="G12" s="8"/>
      <c r="H12" s="5"/>
      <c r="I12" s="5"/>
    </row>
    <row r="13" spans="1:9" x14ac:dyDescent="0.25">
      <c r="A13" s="3"/>
      <c r="B13" s="3" t="s">
        <v>77</v>
      </c>
      <c r="D13" s="8">
        <f t="shared" ref="D13:I13" si="2">SUM(D14)</f>
        <v>0</v>
      </c>
      <c r="E13" s="8">
        <f t="shared" si="2"/>
        <v>0</v>
      </c>
      <c r="F13" s="8">
        <f t="shared" si="2"/>
        <v>0</v>
      </c>
      <c r="G13" s="8">
        <f t="shared" si="2"/>
        <v>0</v>
      </c>
      <c r="H13" s="8">
        <f t="shared" si="2"/>
        <v>0</v>
      </c>
      <c r="I13" s="8">
        <f t="shared" si="2"/>
        <v>0</v>
      </c>
    </row>
    <row r="14" spans="1:9" s="3" customFormat="1" x14ac:dyDescent="0.25">
      <c r="B14" s="25"/>
      <c r="C14" s="25"/>
      <c r="D14" s="26"/>
      <c r="E14" s="26"/>
      <c r="F14" s="26"/>
      <c r="G14" s="26"/>
      <c r="H14" s="26"/>
      <c r="I14" s="5">
        <f>SUM(D14:H14)</f>
        <v>0</v>
      </c>
    </row>
    <row r="15" spans="1:9" x14ac:dyDescent="0.25">
      <c r="A15" s="3"/>
      <c r="B15" s="3"/>
      <c r="D15" s="8"/>
      <c r="E15" s="8"/>
      <c r="F15" s="8"/>
      <c r="G15" s="8"/>
      <c r="H15" s="5"/>
      <c r="I15" s="5"/>
    </row>
    <row r="16" spans="1:9" x14ac:dyDescent="0.25">
      <c r="A16" s="3"/>
      <c r="B16" s="3" t="s">
        <v>78</v>
      </c>
      <c r="D16" s="8">
        <f t="shared" ref="D16:I16" si="3">SUM(D17:D17)</f>
        <v>0</v>
      </c>
      <c r="E16" s="8">
        <f t="shared" si="3"/>
        <v>0</v>
      </c>
      <c r="F16" s="8">
        <f t="shared" si="3"/>
        <v>0</v>
      </c>
      <c r="G16" s="8">
        <f t="shared" si="3"/>
        <v>0</v>
      </c>
      <c r="H16" s="8">
        <f t="shared" si="3"/>
        <v>0</v>
      </c>
      <c r="I16" s="8">
        <f t="shared" si="3"/>
        <v>0</v>
      </c>
    </row>
    <row r="17" spans="1:10" s="3" customFormat="1" x14ac:dyDescent="0.25">
      <c r="B17" s="23"/>
      <c r="C17" s="25"/>
      <c r="D17" s="26"/>
      <c r="E17" s="26"/>
      <c r="F17" s="26"/>
      <c r="G17" s="26"/>
      <c r="H17" s="26"/>
      <c r="I17" s="5">
        <f>SUM(D17:H17)</f>
        <v>0</v>
      </c>
    </row>
    <row r="18" spans="1:10" x14ac:dyDescent="0.25">
      <c r="A18" s="3"/>
      <c r="B18" s="3"/>
      <c r="D18" s="8"/>
      <c r="E18" s="8"/>
      <c r="F18" s="8"/>
      <c r="G18" s="8"/>
      <c r="H18" s="5"/>
      <c r="I18" s="5"/>
    </row>
    <row r="19" spans="1:10" x14ac:dyDescent="0.25">
      <c r="A19" s="3"/>
      <c r="B19" s="3" t="s">
        <v>79</v>
      </c>
      <c r="D19" s="8">
        <f t="shared" ref="D19:I19" si="4">SUM(D20:D21)</f>
        <v>0</v>
      </c>
      <c r="E19" s="8">
        <f t="shared" si="4"/>
        <v>0</v>
      </c>
      <c r="F19" s="8">
        <f t="shared" si="4"/>
        <v>0</v>
      </c>
      <c r="G19" s="8">
        <f t="shared" si="4"/>
        <v>0</v>
      </c>
      <c r="H19" s="8">
        <f t="shared" si="4"/>
        <v>0</v>
      </c>
      <c r="I19" s="8">
        <f t="shared" si="4"/>
        <v>0</v>
      </c>
    </row>
    <row r="20" spans="1:10" s="3" customFormat="1" x14ac:dyDescent="0.25">
      <c r="B20" s="25"/>
      <c r="C20" s="25"/>
      <c r="D20" s="26"/>
      <c r="E20" s="26"/>
      <c r="F20" s="26"/>
      <c r="G20" s="26"/>
      <c r="H20" s="26"/>
      <c r="I20" s="5">
        <f>SUM(D20:H20)</f>
        <v>0</v>
      </c>
    </row>
    <row r="21" spans="1:10" s="3" customFormat="1" x14ac:dyDescent="0.25">
      <c r="B21" s="27"/>
      <c r="C21" s="27"/>
      <c r="D21" s="28"/>
      <c r="E21" s="28"/>
      <c r="F21" s="28"/>
      <c r="G21" s="28"/>
      <c r="H21" s="28"/>
      <c r="I21" s="5">
        <f>SUM(D21:H21)</f>
        <v>0</v>
      </c>
    </row>
    <row r="22" spans="1:10" s="3" customFormat="1" x14ac:dyDescent="0.25">
      <c r="D22" s="4"/>
      <c r="E22" s="29"/>
      <c r="F22" s="4"/>
      <c r="G22" s="29"/>
      <c r="H22" s="4"/>
    </row>
    <row r="23" spans="1:10" x14ac:dyDescent="0.25">
      <c r="A23" s="6" t="s">
        <v>7</v>
      </c>
      <c r="B23" s="6"/>
      <c r="C23" s="6"/>
      <c r="D23" s="30">
        <f t="shared" ref="D23:I23" si="5">+D19+D16+D13+D10+D7</f>
        <v>0</v>
      </c>
      <c r="E23" s="30">
        <f t="shared" si="5"/>
        <v>0</v>
      </c>
      <c r="F23" s="30">
        <f t="shared" si="5"/>
        <v>0</v>
      </c>
      <c r="G23" s="30">
        <f t="shared" si="5"/>
        <v>0</v>
      </c>
      <c r="H23" s="30">
        <f t="shared" si="5"/>
        <v>0</v>
      </c>
      <c r="I23" s="30">
        <f t="shared" si="5"/>
        <v>0</v>
      </c>
    </row>
    <row r="24" spans="1:10" x14ac:dyDescent="0.25">
      <c r="A24" s="14" t="s">
        <v>45</v>
      </c>
      <c r="B24" s="12"/>
      <c r="C24" s="12"/>
      <c r="D24" s="12"/>
      <c r="E24" s="12"/>
      <c r="F24" s="12"/>
      <c r="G24" s="12"/>
      <c r="H24" s="12"/>
      <c r="I24" s="12"/>
      <c r="J24" s="12"/>
    </row>
    <row r="25" spans="1:10" s="3" customFormat="1" x14ac:dyDescent="0.25">
      <c r="D25" s="31"/>
      <c r="E25" s="29"/>
      <c r="F25" s="29"/>
      <c r="G25" s="29"/>
      <c r="H25" s="4"/>
    </row>
    <row r="26" spans="1:10" ht="15.75" customHeight="1" x14ac:dyDescent="0.25">
      <c r="D26" s="32"/>
      <c r="E26" s="29"/>
      <c r="F26" s="29"/>
      <c r="G26" s="29"/>
    </row>
    <row r="27" spans="1:10" ht="15.75" customHeight="1" x14ac:dyDescent="0.25">
      <c r="D27" s="32"/>
      <c r="E27" s="29"/>
      <c r="F27" s="29"/>
      <c r="G27" s="29"/>
    </row>
    <row r="28" spans="1:10" x14ac:dyDescent="0.25">
      <c r="D28" s="31"/>
      <c r="E28" s="31"/>
      <c r="F28" s="29"/>
      <c r="G28" s="29"/>
    </row>
    <row r="29" spans="1:10" x14ac:dyDescent="0.25">
      <c r="D29" s="32"/>
      <c r="F29" s="29"/>
      <c r="G29" s="29"/>
    </row>
    <row r="30" spans="1:10" x14ac:dyDescent="0.25">
      <c r="D30" s="32"/>
      <c r="E30" s="32"/>
      <c r="F30" s="29"/>
      <c r="G30" s="29"/>
    </row>
    <row r="31" spans="1:10" x14ac:dyDescent="0.25">
      <c r="D31" s="32"/>
      <c r="E31" s="32"/>
      <c r="F31" s="29"/>
      <c r="G31" s="29"/>
    </row>
    <row r="32" spans="1:10" x14ac:dyDescent="0.25">
      <c r="D32" s="31"/>
      <c r="E32" s="31"/>
      <c r="F32" s="29"/>
      <c r="G32" s="29"/>
    </row>
    <row r="33" spans="2:9" x14ac:dyDescent="0.25">
      <c r="D33" s="32"/>
      <c r="E33" s="32"/>
      <c r="F33" s="29"/>
      <c r="G33" s="29"/>
    </row>
    <row r="34" spans="2:9" x14ac:dyDescent="0.25">
      <c r="B34" s="3"/>
      <c r="D34" s="29"/>
      <c r="E34" s="32"/>
      <c r="F34" s="29"/>
      <c r="G34" s="29"/>
    </row>
    <row r="35" spans="2:9" x14ac:dyDescent="0.25">
      <c r="D35" s="32"/>
      <c r="E35" s="32"/>
      <c r="F35" s="29"/>
      <c r="G35" s="29"/>
    </row>
    <row r="36" spans="2:9" x14ac:dyDescent="0.25">
      <c r="D36" s="32"/>
      <c r="E36" s="32"/>
      <c r="F36" s="29"/>
      <c r="G36" s="29"/>
    </row>
    <row r="37" spans="2:9" x14ac:dyDescent="0.25">
      <c r="D37" s="31"/>
      <c r="E37" s="33"/>
      <c r="F37" s="29"/>
      <c r="G37" s="29"/>
    </row>
    <row r="38" spans="2:9" x14ac:dyDescent="0.25">
      <c r="D38" s="32"/>
      <c r="E38" s="29"/>
      <c r="F38" s="29"/>
      <c r="G38" s="29"/>
    </row>
    <row r="39" spans="2:9" x14ac:dyDescent="0.25">
      <c r="D39" s="32"/>
      <c r="E39" s="29"/>
      <c r="F39" s="29"/>
      <c r="G39" s="29"/>
    </row>
    <row r="40" spans="2:9" x14ac:dyDescent="0.25">
      <c r="D40" s="31"/>
      <c r="E40" s="31"/>
      <c r="F40" s="33"/>
      <c r="G40" s="29"/>
    </row>
    <row r="41" spans="2:9" x14ac:dyDescent="0.25">
      <c r="C41" s="12"/>
      <c r="D41" s="32"/>
      <c r="E41" s="32"/>
      <c r="F41" s="29"/>
      <c r="G41" s="29"/>
      <c r="H41" s="12"/>
      <c r="I41" s="12"/>
    </row>
  </sheetData>
  <mergeCells count="2">
    <mergeCell ref="D4:F4"/>
    <mergeCell ref="G4:H4"/>
  </mergeCells>
  <phoneticPr fontId="6" type="noConversion"/>
  <pageMargins left="0.75" right="0.75" top="1" bottom="1" header="0.5" footer="0.5"/>
  <pageSetup scale="67" orientation="portrait"/>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tabColor rgb="FFFFFF00"/>
    <pageSetUpPr fitToPage="1"/>
  </sheetPr>
  <dimension ref="A1:I38"/>
  <sheetViews>
    <sheetView workbookViewId="0"/>
  </sheetViews>
  <sheetFormatPr defaultColWidth="9" defaultRowHeight="15" x14ac:dyDescent="0.25"/>
  <cols>
    <col min="1" max="1" width="25.125" style="49" customWidth="1"/>
    <col min="2" max="2" width="2.375" style="49" customWidth="1"/>
    <col min="3" max="3" width="10.625" style="49" customWidth="1"/>
    <col min="4" max="4" width="15.125" style="49" customWidth="1"/>
    <col min="5" max="5" width="12.375" style="49" customWidth="1"/>
    <col min="6" max="6" width="8.75" style="49" customWidth="1"/>
    <col min="7" max="16384" width="9" style="49"/>
  </cols>
  <sheetData>
    <row r="1" spans="1:4" x14ac:dyDescent="0.25">
      <c r="A1" s="35" t="s">
        <v>90</v>
      </c>
    </row>
    <row r="2" spans="1:4" ht="17.25" x14ac:dyDescent="0.25">
      <c r="A2" s="35" t="s">
        <v>84</v>
      </c>
    </row>
    <row r="3" spans="1:4" x14ac:dyDescent="0.25">
      <c r="A3" s="49" t="s">
        <v>8</v>
      </c>
    </row>
    <row r="5" spans="1:4" x14ac:dyDescent="0.25">
      <c r="A5" s="52" t="s">
        <v>10</v>
      </c>
      <c r="B5" s="50"/>
      <c r="C5" s="53" t="s">
        <v>19</v>
      </c>
      <c r="D5" s="53" t="s">
        <v>9</v>
      </c>
    </row>
    <row r="6" spans="1:4" x14ac:dyDescent="0.25">
      <c r="A6" s="49" t="s">
        <v>11</v>
      </c>
      <c r="C6" s="59"/>
      <c r="D6" s="133" t="s">
        <v>63</v>
      </c>
    </row>
    <row r="7" spans="1:4" x14ac:dyDescent="0.25">
      <c r="A7" s="49" t="s">
        <v>12</v>
      </c>
      <c r="C7" s="59"/>
      <c r="D7" s="134"/>
    </row>
    <row r="8" spans="1:4" x14ac:dyDescent="0.25">
      <c r="A8" s="49" t="s">
        <v>13</v>
      </c>
      <c r="C8" s="59"/>
      <c r="D8" s="134"/>
    </row>
    <row r="9" spans="1:4" x14ac:dyDescent="0.25">
      <c r="A9" s="49" t="s">
        <v>14</v>
      </c>
      <c r="C9" s="59"/>
      <c r="D9" s="134"/>
    </row>
    <row r="10" spans="1:4" x14ac:dyDescent="0.25">
      <c r="A10" s="49" t="s">
        <v>15</v>
      </c>
      <c r="C10" s="59"/>
      <c r="D10" s="134"/>
    </row>
    <row r="11" spans="1:4" x14ac:dyDescent="0.25">
      <c r="A11" s="49" t="s">
        <v>16</v>
      </c>
      <c r="C11" s="59"/>
      <c r="D11" s="134"/>
    </row>
    <row r="12" spans="1:4" x14ac:dyDescent="0.25">
      <c r="A12" s="49" t="s">
        <v>17</v>
      </c>
      <c r="C12" s="59"/>
      <c r="D12" s="134"/>
    </row>
    <row r="13" spans="1:4" x14ac:dyDescent="0.25">
      <c r="A13" s="49" t="s">
        <v>53</v>
      </c>
      <c r="C13" s="59"/>
      <c r="D13" s="134"/>
    </row>
    <row r="14" spans="1:4" x14ac:dyDescent="0.25">
      <c r="A14" s="49" t="s">
        <v>18</v>
      </c>
      <c r="C14" s="59"/>
      <c r="D14" s="134"/>
    </row>
    <row r="15" spans="1:4" x14ac:dyDescent="0.25">
      <c r="A15" s="49" t="s">
        <v>28</v>
      </c>
      <c r="C15" s="59"/>
      <c r="D15" s="134"/>
    </row>
    <row r="17" spans="1:9" x14ac:dyDescent="0.25">
      <c r="A17" s="52" t="s">
        <v>7</v>
      </c>
      <c r="B17" s="52"/>
      <c r="C17" s="61">
        <f>SUM(C6:C15)</f>
        <v>0</v>
      </c>
      <c r="D17" s="58">
        <f>SUM(D6:D16)</f>
        <v>0</v>
      </c>
    </row>
    <row r="18" spans="1:9" x14ac:dyDescent="0.25">
      <c r="A18" s="54" t="s">
        <v>51</v>
      </c>
    </row>
    <row r="19" spans="1:9" x14ac:dyDescent="0.25">
      <c r="A19" s="54" t="s">
        <v>52</v>
      </c>
    </row>
    <row r="22" spans="1:9" x14ac:dyDescent="0.25">
      <c r="A22" s="35" t="s">
        <v>91</v>
      </c>
    </row>
    <row r="23" spans="1:9" x14ac:dyDescent="0.25">
      <c r="A23" s="35" t="s">
        <v>85</v>
      </c>
    </row>
    <row r="24" spans="1:9" x14ac:dyDescent="0.25">
      <c r="A24" s="49" t="s">
        <v>8</v>
      </c>
    </row>
    <row r="25" spans="1:9" x14ac:dyDescent="0.25">
      <c r="A25" s="51"/>
      <c r="B25" s="51"/>
      <c r="C25" s="51"/>
      <c r="D25" s="51"/>
      <c r="E25" s="51"/>
      <c r="F25" s="51"/>
    </row>
    <row r="26" spans="1:9" s="56" customFormat="1" ht="15.75" x14ac:dyDescent="0.25">
      <c r="A26" s="1" t="s">
        <v>10</v>
      </c>
      <c r="B26" s="55"/>
      <c r="C26" s="2" t="s">
        <v>5</v>
      </c>
      <c r="D26" s="2" t="s">
        <v>39</v>
      </c>
      <c r="E26" s="2" t="s">
        <v>68</v>
      </c>
      <c r="F26" s="2" t="s">
        <v>7</v>
      </c>
    </row>
    <row r="27" spans="1:9" x14ac:dyDescent="0.25">
      <c r="A27" s="49" t="s">
        <v>11</v>
      </c>
      <c r="C27" s="59"/>
      <c r="D27" s="59"/>
      <c r="E27" s="59"/>
      <c r="F27" s="59">
        <f>SUM(C27:E27)</f>
        <v>0</v>
      </c>
      <c r="G27" s="60"/>
      <c r="H27" s="64"/>
      <c r="I27" s="64"/>
    </row>
    <row r="28" spans="1:9" x14ac:dyDescent="0.25">
      <c r="A28" s="49" t="s">
        <v>12</v>
      </c>
      <c r="C28" s="59"/>
      <c r="D28" s="59"/>
      <c r="E28" s="59"/>
      <c r="F28" s="59"/>
    </row>
    <row r="29" spans="1:9" x14ac:dyDescent="0.25">
      <c r="A29" s="49" t="s">
        <v>13</v>
      </c>
      <c r="C29" s="59"/>
      <c r="D29" s="59"/>
      <c r="E29" s="59"/>
      <c r="F29" s="59">
        <f t="shared" ref="F29:F36" si="0">SUM(C29:E29)</f>
        <v>0</v>
      </c>
    </row>
    <row r="30" spans="1:9" x14ac:dyDescent="0.25">
      <c r="A30" s="49" t="s">
        <v>14</v>
      </c>
      <c r="C30" s="59"/>
      <c r="D30" s="59"/>
      <c r="E30" s="59"/>
      <c r="F30" s="59"/>
    </row>
    <row r="31" spans="1:9" x14ac:dyDescent="0.25">
      <c r="A31" s="49" t="s">
        <v>15</v>
      </c>
      <c r="C31" s="59"/>
      <c r="D31" s="59"/>
      <c r="E31" s="59"/>
      <c r="F31" s="59"/>
    </row>
    <row r="32" spans="1:9" x14ac:dyDescent="0.25">
      <c r="A32" s="49" t="s">
        <v>16</v>
      </c>
      <c r="C32" s="59"/>
      <c r="D32" s="59"/>
      <c r="E32" s="59"/>
      <c r="F32" s="59">
        <f t="shared" si="0"/>
        <v>0</v>
      </c>
    </row>
    <row r="33" spans="1:6" x14ac:dyDescent="0.25">
      <c r="A33" s="49" t="s">
        <v>17</v>
      </c>
      <c r="C33" s="59"/>
      <c r="D33" s="59"/>
      <c r="E33" s="59"/>
      <c r="F33" s="59">
        <f t="shared" si="0"/>
        <v>0</v>
      </c>
    </row>
    <row r="34" spans="1:6" x14ac:dyDescent="0.25">
      <c r="A34" s="49" t="s">
        <v>53</v>
      </c>
      <c r="C34" s="59"/>
      <c r="D34" s="59"/>
      <c r="E34" s="59"/>
      <c r="F34" s="59">
        <f t="shared" si="0"/>
        <v>0</v>
      </c>
    </row>
    <row r="35" spans="1:6" x14ac:dyDescent="0.25">
      <c r="A35" s="49" t="s">
        <v>18</v>
      </c>
      <c r="C35" s="59"/>
      <c r="D35" s="59"/>
      <c r="E35" s="59"/>
      <c r="F35" s="59">
        <f t="shared" si="0"/>
        <v>0</v>
      </c>
    </row>
    <row r="36" spans="1:6" x14ac:dyDescent="0.25">
      <c r="A36" s="49" t="s">
        <v>28</v>
      </c>
      <c r="C36" s="59"/>
      <c r="D36" s="59"/>
      <c r="E36" s="59"/>
      <c r="F36" s="59">
        <f t="shared" si="0"/>
        <v>0</v>
      </c>
    </row>
    <row r="37" spans="1:6" x14ac:dyDescent="0.25">
      <c r="A37" s="52" t="s">
        <v>7</v>
      </c>
      <c r="B37" s="52"/>
      <c r="C37" s="63">
        <f>SUM(C27:C36)</f>
        <v>0</v>
      </c>
      <c r="D37" s="63">
        <f>SUM(D27:D36)</f>
        <v>0</v>
      </c>
      <c r="E37" s="63">
        <f>SUM(E27:E36)</f>
        <v>0</v>
      </c>
      <c r="F37" s="63">
        <f>SUM(F27:F36)</f>
        <v>0</v>
      </c>
    </row>
    <row r="38" spans="1:6" ht="17.25" x14ac:dyDescent="0.25">
      <c r="A38" s="81" t="s">
        <v>69</v>
      </c>
    </row>
  </sheetData>
  <mergeCells count="1">
    <mergeCell ref="D6:D15"/>
  </mergeCells>
  <phoneticPr fontId="6" type="noConversion"/>
  <pageMargins left="0.75" right="0.75" top="1" bottom="1" header="0.5" footer="0.5"/>
  <pageSetup orientation="portrait"/>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tabColor rgb="FFFFFF00"/>
    <pageSetUpPr fitToPage="1"/>
  </sheetPr>
  <dimension ref="A1:J32"/>
  <sheetViews>
    <sheetView workbookViewId="0">
      <pane ySplit="5" topLeftCell="A6" activePane="bottomLeft" state="frozen"/>
      <selection pane="bottomLeft" activeCell="A6" sqref="A6"/>
    </sheetView>
  </sheetViews>
  <sheetFormatPr defaultColWidth="9" defaultRowHeight="15" x14ac:dyDescent="0.25"/>
  <cols>
    <col min="1" max="1" width="4.375" style="4" customWidth="1"/>
    <col min="2" max="2" width="2.125" style="4" customWidth="1"/>
    <col min="3" max="3" width="3" style="4" customWidth="1"/>
    <col min="4" max="4" width="42.875" style="4" customWidth="1"/>
    <col min="5" max="6" width="9" style="4"/>
    <col min="7" max="7" width="13.625" style="4" customWidth="1"/>
    <col min="8" max="8" width="9" style="4"/>
    <col min="9" max="9" width="12.25" style="4" customWidth="1"/>
    <col min="10" max="16384" width="9" style="4"/>
  </cols>
  <sheetData>
    <row r="1" spans="1:10" ht="17.25" x14ac:dyDescent="0.25">
      <c r="A1" s="3" t="s">
        <v>92</v>
      </c>
      <c r="B1" s="3"/>
      <c r="C1" s="3"/>
    </row>
    <row r="2" spans="1:10" x14ac:dyDescent="0.25">
      <c r="A2" s="4" t="s">
        <v>8</v>
      </c>
    </row>
    <row r="4" spans="1:10" x14ac:dyDescent="0.25">
      <c r="A4" s="16"/>
      <c r="B4" s="16"/>
      <c r="C4" s="16"/>
      <c r="D4" s="16"/>
      <c r="E4" s="16"/>
      <c r="F4" s="16"/>
      <c r="G4" s="75" t="s">
        <v>64</v>
      </c>
      <c r="H4" s="71" t="s">
        <v>3</v>
      </c>
      <c r="I4" s="74"/>
      <c r="J4" s="16"/>
    </row>
    <row r="5" spans="1:10" x14ac:dyDescent="0.25">
      <c r="A5" s="17" t="s">
        <v>10</v>
      </c>
      <c r="B5" s="17"/>
      <c r="C5" s="17"/>
      <c r="D5" s="15"/>
      <c r="E5" s="18" t="s">
        <v>4</v>
      </c>
      <c r="F5" s="18" t="s">
        <v>5</v>
      </c>
      <c r="G5" s="18" t="s">
        <v>65</v>
      </c>
      <c r="H5" s="72" t="s">
        <v>66</v>
      </c>
      <c r="I5" s="72" t="s">
        <v>44</v>
      </c>
      <c r="J5" s="18" t="s">
        <v>7</v>
      </c>
    </row>
    <row r="6" spans="1:10" x14ac:dyDescent="0.25">
      <c r="A6" s="3"/>
      <c r="B6" s="3"/>
      <c r="C6" s="3"/>
      <c r="E6" s="20"/>
      <c r="F6" s="20"/>
      <c r="J6" s="20"/>
    </row>
    <row r="7" spans="1:10" s="3" customFormat="1" x14ac:dyDescent="0.25">
      <c r="B7" s="3" t="s">
        <v>75</v>
      </c>
      <c r="E7" s="9">
        <f t="shared" ref="E7:J7" si="0">SUM(E8:E16)</f>
        <v>0</v>
      </c>
      <c r="F7" s="9">
        <f t="shared" si="0"/>
        <v>0</v>
      </c>
      <c r="G7" s="9">
        <f t="shared" si="0"/>
        <v>0</v>
      </c>
      <c r="H7" s="9">
        <f t="shared" si="0"/>
        <v>0</v>
      </c>
      <c r="I7" s="9">
        <f t="shared" si="0"/>
        <v>0</v>
      </c>
      <c r="J7" s="9">
        <f t="shared" si="0"/>
        <v>0</v>
      </c>
    </row>
    <row r="8" spans="1:10" s="3" customFormat="1" x14ac:dyDescent="0.25">
      <c r="C8" s="4" t="s">
        <v>0</v>
      </c>
      <c r="E8" s="9"/>
      <c r="F8" s="9"/>
      <c r="G8" s="9"/>
      <c r="H8" s="9"/>
      <c r="I8" s="9"/>
      <c r="J8" s="9"/>
    </row>
    <row r="9" spans="1:10" x14ac:dyDescent="0.25">
      <c r="D9" s="10"/>
      <c r="E9" s="5"/>
      <c r="F9" s="5"/>
      <c r="G9" s="5"/>
      <c r="H9" s="5"/>
      <c r="I9" s="5"/>
      <c r="J9" s="5">
        <f t="shared" ref="J9:J12" si="1">SUM(E9:I9)</f>
        <v>0</v>
      </c>
    </row>
    <row r="10" spans="1:10" x14ac:dyDescent="0.25">
      <c r="D10" s="10"/>
      <c r="E10" s="5"/>
      <c r="F10" s="5"/>
      <c r="G10" s="5"/>
      <c r="H10" s="5"/>
      <c r="I10" s="5"/>
      <c r="J10" s="5">
        <f t="shared" si="1"/>
        <v>0</v>
      </c>
    </row>
    <row r="11" spans="1:10" x14ac:dyDescent="0.25">
      <c r="D11" s="10"/>
      <c r="E11" s="5"/>
      <c r="F11" s="5"/>
      <c r="G11" s="5"/>
      <c r="H11" s="5"/>
      <c r="I11" s="5"/>
      <c r="J11" s="5">
        <f t="shared" si="1"/>
        <v>0</v>
      </c>
    </row>
    <row r="12" spans="1:10" x14ac:dyDescent="0.25">
      <c r="D12" s="10"/>
      <c r="E12" s="5"/>
      <c r="F12" s="5"/>
      <c r="G12" s="5"/>
      <c r="H12" s="5"/>
      <c r="I12" s="5"/>
      <c r="J12" s="5">
        <f t="shared" si="1"/>
        <v>0</v>
      </c>
    </row>
    <row r="13" spans="1:10" x14ac:dyDescent="0.25">
      <c r="C13" s="4" t="s">
        <v>1</v>
      </c>
      <c r="D13" s="10"/>
      <c r="E13" s="5"/>
      <c r="F13" s="5"/>
      <c r="G13" s="5"/>
      <c r="H13" s="5"/>
      <c r="I13" s="5"/>
      <c r="J13" s="5"/>
    </row>
    <row r="14" spans="1:10" x14ac:dyDescent="0.25">
      <c r="D14" s="10"/>
      <c r="E14" s="5"/>
      <c r="F14" s="5"/>
      <c r="G14" s="5"/>
      <c r="H14" s="5"/>
      <c r="I14" s="5"/>
      <c r="J14" s="5">
        <f>SUM(E14:I14)</f>
        <v>0</v>
      </c>
    </row>
    <row r="15" spans="1:10" x14ac:dyDescent="0.25">
      <c r="D15" s="10"/>
      <c r="E15" s="5"/>
      <c r="F15" s="5"/>
      <c r="G15" s="5"/>
      <c r="H15" s="5"/>
      <c r="I15" s="5"/>
      <c r="J15" s="5">
        <f>SUM(E15:I15)</f>
        <v>0</v>
      </c>
    </row>
    <row r="16" spans="1:10" x14ac:dyDescent="0.25">
      <c r="D16" s="10"/>
      <c r="E16" s="5"/>
      <c r="F16" s="5"/>
      <c r="G16" s="5"/>
      <c r="H16" s="5"/>
      <c r="I16" s="5"/>
      <c r="J16" s="5">
        <f>SUM(E16:I16)</f>
        <v>0</v>
      </c>
    </row>
    <row r="17" spans="1:10" x14ac:dyDescent="0.25">
      <c r="D17" s="10"/>
      <c r="E17" s="5"/>
      <c r="F17" s="5"/>
      <c r="G17" s="5"/>
      <c r="H17" s="5"/>
      <c r="I17" s="5"/>
      <c r="J17" s="5"/>
    </row>
    <row r="18" spans="1:10" s="3" customFormat="1" x14ac:dyDescent="0.25">
      <c r="B18" s="3" t="s">
        <v>76</v>
      </c>
      <c r="D18" s="11"/>
      <c r="E18" s="9">
        <f t="shared" ref="E18:J18" si="2">SUM(E19:E28)</f>
        <v>0</v>
      </c>
      <c r="F18" s="9">
        <f t="shared" si="2"/>
        <v>0</v>
      </c>
      <c r="G18" s="9">
        <f t="shared" si="2"/>
        <v>0</v>
      </c>
      <c r="H18" s="9">
        <f t="shared" si="2"/>
        <v>0</v>
      </c>
      <c r="I18" s="9">
        <f t="shared" si="2"/>
        <v>0</v>
      </c>
      <c r="J18" s="9">
        <f t="shared" si="2"/>
        <v>0</v>
      </c>
    </row>
    <row r="19" spans="1:10" s="3" customFormat="1" x14ac:dyDescent="0.25">
      <c r="C19" s="4" t="s">
        <v>0</v>
      </c>
      <c r="D19" s="11"/>
      <c r="E19" s="9"/>
      <c r="F19" s="9"/>
      <c r="G19" s="9"/>
      <c r="H19" s="9"/>
      <c r="I19" s="9"/>
      <c r="J19" s="9"/>
    </row>
    <row r="20" spans="1:10" x14ac:dyDescent="0.25">
      <c r="D20" s="10"/>
      <c r="E20" s="5"/>
      <c r="F20" s="5"/>
      <c r="G20" s="5"/>
      <c r="H20" s="5"/>
      <c r="I20" s="5"/>
      <c r="J20" s="5">
        <f>SUM(E20:I20)</f>
        <v>0</v>
      </c>
    </row>
    <row r="21" spans="1:10" x14ac:dyDescent="0.25">
      <c r="D21" s="10"/>
      <c r="E21" s="5"/>
      <c r="F21" s="5"/>
      <c r="G21" s="5"/>
      <c r="H21" s="5"/>
      <c r="I21" s="5"/>
      <c r="J21" s="5">
        <f>SUM(E21:I21)</f>
        <v>0</v>
      </c>
    </row>
    <row r="22" spans="1:10" x14ac:dyDescent="0.25">
      <c r="C22" s="4" t="s">
        <v>1</v>
      </c>
      <c r="D22" s="10"/>
      <c r="E22" s="5"/>
      <c r="F22" s="5"/>
      <c r="G22" s="5"/>
      <c r="H22" s="5"/>
      <c r="I22" s="5"/>
      <c r="J22" s="5"/>
    </row>
    <row r="23" spans="1:10" x14ac:dyDescent="0.25">
      <c r="D23" s="10"/>
      <c r="E23" s="5"/>
      <c r="F23" s="5"/>
      <c r="G23" s="5"/>
      <c r="H23" s="5"/>
      <c r="I23" s="5"/>
      <c r="J23" s="5">
        <f t="shared" ref="J23:J28" si="3">SUM(E23:I23)</f>
        <v>0</v>
      </c>
    </row>
    <row r="24" spans="1:10" x14ac:dyDescent="0.25">
      <c r="D24" s="10"/>
      <c r="E24" s="5"/>
      <c r="F24" s="5"/>
      <c r="G24" s="5"/>
      <c r="H24" s="5"/>
      <c r="I24" s="5"/>
      <c r="J24" s="5">
        <f t="shared" si="3"/>
        <v>0</v>
      </c>
    </row>
    <row r="25" spans="1:10" x14ac:dyDescent="0.25">
      <c r="D25" s="10"/>
      <c r="E25" s="5"/>
      <c r="F25" s="5"/>
      <c r="G25" s="5"/>
      <c r="H25" s="5"/>
      <c r="I25" s="5"/>
      <c r="J25" s="5">
        <f t="shared" si="3"/>
        <v>0</v>
      </c>
    </row>
    <row r="26" spans="1:10" x14ac:dyDescent="0.25">
      <c r="D26" s="10"/>
      <c r="E26" s="5"/>
      <c r="F26" s="5"/>
      <c r="G26" s="5"/>
      <c r="H26" s="5"/>
      <c r="I26" s="5"/>
      <c r="J26" s="5">
        <f t="shared" si="3"/>
        <v>0</v>
      </c>
    </row>
    <row r="27" spans="1:10" x14ac:dyDescent="0.25">
      <c r="D27" s="10"/>
      <c r="E27" s="5"/>
      <c r="F27" s="5"/>
      <c r="G27" s="5"/>
      <c r="H27" s="5"/>
      <c r="I27" s="5"/>
      <c r="J27" s="5">
        <f t="shared" si="3"/>
        <v>0</v>
      </c>
    </row>
    <row r="28" spans="1:10" x14ac:dyDescent="0.25">
      <c r="E28" s="5"/>
      <c r="F28" s="5"/>
      <c r="G28" s="5"/>
      <c r="H28" s="5"/>
      <c r="I28" s="5"/>
      <c r="J28" s="5">
        <f t="shared" si="3"/>
        <v>0</v>
      </c>
    </row>
    <row r="30" spans="1:10" x14ac:dyDescent="0.25">
      <c r="A30" s="6" t="s">
        <v>7</v>
      </c>
      <c r="B30" s="7"/>
      <c r="C30" s="7"/>
      <c r="D30" s="7"/>
      <c r="E30" s="34">
        <f t="shared" ref="E30:J30" si="4">+E18+E7</f>
        <v>0</v>
      </c>
      <c r="F30" s="34">
        <f t="shared" si="4"/>
        <v>0</v>
      </c>
      <c r="G30" s="34">
        <f t="shared" si="4"/>
        <v>0</v>
      </c>
      <c r="H30" s="34">
        <f t="shared" si="4"/>
        <v>0</v>
      </c>
      <c r="I30" s="34">
        <f t="shared" si="4"/>
        <v>0</v>
      </c>
      <c r="J30" s="34">
        <f t="shared" si="4"/>
        <v>0</v>
      </c>
    </row>
    <row r="31" spans="1:10" x14ac:dyDescent="0.25">
      <c r="A31" s="14" t="s">
        <v>42</v>
      </c>
    </row>
    <row r="32" spans="1:10" x14ac:dyDescent="0.25">
      <c r="H32" s="32"/>
    </row>
  </sheetData>
  <phoneticPr fontId="6" type="noConversion"/>
  <printOptions horizontalCentered="1"/>
  <pageMargins left="0" right="0" top="1" bottom="1" header="0.5" footer="0.5"/>
  <pageSetup scale="83" orientation="portrait"/>
  <headerFooter alignWithMargins="0">
    <oddFooter>&amp;C_x000D_&amp;1#&amp;"Calibri"&amp;8&amp;K000000 INTERNAL. This information is accessible to ADB Management and Staff. It may be shared outside ADB with appropriate permission.</oddFooter>
  </headerFooter>
  <legacyDrawing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tabColor rgb="FFFFFF00"/>
    <pageSetUpPr fitToPage="1"/>
  </sheetPr>
  <dimension ref="A1:I18"/>
  <sheetViews>
    <sheetView workbookViewId="0"/>
  </sheetViews>
  <sheetFormatPr defaultColWidth="9" defaultRowHeight="15" x14ac:dyDescent="0.25"/>
  <cols>
    <col min="1" max="1" width="3.375" style="4" customWidth="1"/>
    <col min="2" max="2" width="34.375" style="4" customWidth="1"/>
    <col min="3" max="3" width="10.875" style="4" customWidth="1"/>
    <col min="4" max="4" width="9" style="4"/>
    <col min="5" max="5" width="11.875" style="4" customWidth="1"/>
    <col min="6" max="6" width="14.25" style="4" customWidth="1"/>
    <col min="7" max="16384" width="9" style="4"/>
  </cols>
  <sheetData>
    <row r="1" spans="1:8" ht="17.25" x14ac:dyDescent="0.25">
      <c r="A1" s="3" t="s">
        <v>93</v>
      </c>
      <c r="B1" s="3"/>
    </row>
    <row r="2" spans="1:8" x14ac:dyDescent="0.25">
      <c r="A2" s="4" t="s">
        <v>8</v>
      </c>
    </row>
    <row r="4" spans="1:8" x14ac:dyDescent="0.25">
      <c r="A4" s="15"/>
      <c r="B4" s="15"/>
      <c r="C4" s="15"/>
      <c r="D4" s="15"/>
      <c r="E4" s="15"/>
      <c r="F4" s="15"/>
    </row>
    <row r="5" spans="1:8" x14ac:dyDescent="0.25">
      <c r="A5" s="16"/>
      <c r="B5" s="16"/>
      <c r="C5" s="131" t="s">
        <v>4</v>
      </c>
      <c r="D5" s="131"/>
      <c r="E5" s="131"/>
      <c r="F5" s="132" t="s">
        <v>3</v>
      </c>
      <c r="G5" s="132"/>
      <c r="H5" s="16"/>
    </row>
    <row r="6" spans="1:8" ht="30" x14ac:dyDescent="0.25">
      <c r="A6" s="17" t="s">
        <v>10</v>
      </c>
      <c r="B6" s="15"/>
      <c r="C6" s="18" t="s">
        <v>0</v>
      </c>
      <c r="D6" s="18" t="s">
        <v>2</v>
      </c>
      <c r="E6" s="19" t="s">
        <v>43</v>
      </c>
      <c r="F6" s="18" t="s">
        <v>6</v>
      </c>
      <c r="G6" s="18" t="s">
        <v>44</v>
      </c>
      <c r="H6" s="18" t="s">
        <v>7</v>
      </c>
    </row>
    <row r="7" spans="1:8" x14ac:dyDescent="0.25">
      <c r="A7" s="3"/>
      <c r="C7" s="20"/>
      <c r="D7" s="20"/>
      <c r="E7" s="20"/>
      <c r="F7" s="20"/>
    </row>
    <row r="8" spans="1:8" x14ac:dyDescent="0.25">
      <c r="A8" s="35" t="s">
        <v>75</v>
      </c>
      <c r="C8" s="36">
        <f t="shared" ref="C8:H8" si="0">SUM(C9:C11)</f>
        <v>0</v>
      </c>
      <c r="D8" s="36">
        <f t="shared" si="0"/>
        <v>0</v>
      </c>
      <c r="E8" s="36">
        <f t="shared" si="0"/>
        <v>0</v>
      </c>
      <c r="F8" s="36">
        <f t="shared" si="0"/>
        <v>0</v>
      </c>
      <c r="G8" s="36">
        <f t="shared" si="0"/>
        <v>0</v>
      </c>
      <c r="H8" s="36">
        <f t="shared" si="0"/>
        <v>0</v>
      </c>
    </row>
    <row r="9" spans="1:8" x14ac:dyDescent="0.25">
      <c r="C9" s="5"/>
      <c r="D9" s="5"/>
      <c r="E9" s="5"/>
      <c r="F9" s="5"/>
      <c r="G9" s="5"/>
      <c r="H9" s="5"/>
    </row>
    <row r="10" spans="1:8" x14ac:dyDescent="0.25">
      <c r="B10" s="10"/>
      <c r="C10" s="5"/>
      <c r="D10" s="5"/>
      <c r="E10" s="5"/>
      <c r="F10" s="5"/>
      <c r="G10" s="5"/>
      <c r="H10" s="5"/>
    </row>
    <row r="11" spans="1:8" x14ac:dyDescent="0.25">
      <c r="A11" s="35" t="s">
        <v>76</v>
      </c>
      <c r="B11" s="10"/>
      <c r="C11" s="5"/>
      <c r="D11" s="5"/>
      <c r="E11" s="5"/>
      <c r="F11" s="5"/>
      <c r="G11" s="5"/>
      <c r="H11" s="5"/>
    </row>
    <row r="14" spans="1:8" x14ac:dyDescent="0.25">
      <c r="A14" s="35" t="s">
        <v>77</v>
      </c>
    </row>
    <row r="17" spans="1:9" x14ac:dyDescent="0.25">
      <c r="A17" s="6" t="s">
        <v>7</v>
      </c>
      <c r="B17" s="6"/>
      <c r="C17" s="37">
        <f t="shared" ref="C17:H17" si="1">+C8</f>
        <v>0</v>
      </c>
      <c r="D17" s="37">
        <f t="shared" si="1"/>
        <v>0</v>
      </c>
      <c r="E17" s="37">
        <f t="shared" si="1"/>
        <v>0</v>
      </c>
      <c r="F17" s="37">
        <f t="shared" si="1"/>
        <v>0</v>
      </c>
      <c r="G17" s="37">
        <f t="shared" si="1"/>
        <v>0</v>
      </c>
      <c r="H17" s="37">
        <f t="shared" si="1"/>
        <v>0</v>
      </c>
    </row>
    <row r="18" spans="1:9" x14ac:dyDescent="0.25">
      <c r="A18" s="14" t="s">
        <v>45</v>
      </c>
      <c r="B18" s="12"/>
      <c r="C18" s="12"/>
      <c r="D18" s="12"/>
      <c r="E18" s="12"/>
      <c r="F18" s="12"/>
      <c r="G18" s="12"/>
      <c r="H18" s="12"/>
      <c r="I18" s="12"/>
    </row>
  </sheetData>
  <mergeCells count="2">
    <mergeCell ref="C5:E5"/>
    <mergeCell ref="F5:G5"/>
  </mergeCells>
  <phoneticPr fontId="6" type="noConversion"/>
  <pageMargins left="0.75" right="0.75" top="1" bottom="1" header="0.5" footer="0.5"/>
  <pageSetup scale="74" orientation="portrait"/>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tabColor rgb="FFFFFF00"/>
    <pageSetUpPr fitToPage="1"/>
  </sheetPr>
  <dimension ref="A1:F24"/>
  <sheetViews>
    <sheetView workbookViewId="0"/>
  </sheetViews>
  <sheetFormatPr defaultColWidth="9" defaultRowHeight="15" x14ac:dyDescent="0.25"/>
  <cols>
    <col min="1" max="1" width="27.375" style="49" customWidth="1"/>
    <col min="2" max="2" width="2.375" style="49" customWidth="1"/>
    <col min="3" max="3" width="10.625" style="49" customWidth="1"/>
    <col min="4" max="4" width="15.125" style="49" customWidth="1"/>
    <col min="5" max="5" width="10.375" style="49" customWidth="1"/>
    <col min="6" max="16384" width="9" style="49"/>
  </cols>
  <sheetData>
    <row r="1" spans="1:4" x14ac:dyDescent="0.25">
      <c r="A1" s="35" t="s">
        <v>94</v>
      </c>
    </row>
    <row r="2" spans="1:4" ht="17.25" x14ac:dyDescent="0.25">
      <c r="A2" s="35" t="s">
        <v>84</v>
      </c>
    </row>
    <row r="3" spans="1:4" x14ac:dyDescent="0.25">
      <c r="A3" s="49" t="s">
        <v>8</v>
      </c>
    </row>
    <row r="5" spans="1:4" x14ac:dyDescent="0.25">
      <c r="A5" s="52" t="s">
        <v>10</v>
      </c>
      <c r="B5" s="50"/>
      <c r="C5" s="53" t="s">
        <v>19</v>
      </c>
      <c r="D5" s="53" t="s">
        <v>9</v>
      </c>
    </row>
    <row r="6" spans="1:4" ht="15" customHeight="1" x14ac:dyDescent="0.25">
      <c r="A6" s="49" t="s">
        <v>75</v>
      </c>
      <c r="C6" s="59"/>
      <c r="D6" s="135" t="s">
        <v>63</v>
      </c>
    </row>
    <row r="7" spans="1:4" ht="15" customHeight="1" x14ac:dyDescent="0.25">
      <c r="A7" s="49" t="s">
        <v>76</v>
      </c>
      <c r="C7" s="59"/>
      <c r="D7" s="136"/>
    </row>
    <row r="9" spans="1:4" ht="15" customHeight="1" x14ac:dyDescent="0.25">
      <c r="A9" s="52" t="s">
        <v>7</v>
      </c>
      <c r="B9" s="52"/>
      <c r="C9" s="61">
        <f>SUM(C6:C8)</f>
        <v>0</v>
      </c>
      <c r="D9" s="52"/>
    </row>
    <row r="10" spans="1:4" ht="15" customHeight="1" x14ac:dyDescent="0.25">
      <c r="A10" s="54" t="s">
        <v>51</v>
      </c>
    </row>
    <row r="11" spans="1:4" ht="15" customHeight="1" x14ac:dyDescent="0.25">
      <c r="A11" s="54" t="s">
        <v>52</v>
      </c>
    </row>
    <row r="16" spans="1:4" x14ac:dyDescent="0.25">
      <c r="A16" s="35" t="s">
        <v>95</v>
      </c>
    </row>
    <row r="17" spans="1:6" x14ac:dyDescent="0.25">
      <c r="A17" s="35" t="s">
        <v>85</v>
      </c>
    </row>
    <row r="18" spans="1:6" x14ac:dyDescent="0.25">
      <c r="A18" s="49" t="s">
        <v>8</v>
      </c>
    </row>
    <row r="19" spans="1:6" x14ac:dyDescent="0.25">
      <c r="A19" s="51"/>
      <c r="B19" s="51"/>
      <c r="C19" s="51"/>
      <c r="D19" s="51"/>
      <c r="E19" s="51"/>
      <c r="F19" s="51"/>
    </row>
    <row r="20" spans="1:6" ht="15.75" x14ac:dyDescent="0.25">
      <c r="A20" s="1" t="s">
        <v>10</v>
      </c>
      <c r="B20" s="55"/>
      <c r="C20" s="2" t="s">
        <v>5</v>
      </c>
      <c r="D20" s="2" t="s">
        <v>39</v>
      </c>
      <c r="E20" s="2" t="s">
        <v>68</v>
      </c>
      <c r="F20" s="2" t="s">
        <v>7</v>
      </c>
    </row>
    <row r="21" spans="1:6" x14ac:dyDescent="0.25">
      <c r="A21" s="49" t="s">
        <v>75</v>
      </c>
      <c r="C21" s="65"/>
      <c r="D21" s="65"/>
      <c r="E21" s="65"/>
      <c r="F21" s="65">
        <f>SUM(C21:E21)</f>
        <v>0</v>
      </c>
    </row>
    <row r="22" spans="1:6" x14ac:dyDescent="0.25">
      <c r="A22" s="49" t="s">
        <v>76</v>
      </c>
      <c r="C22" s="65"/>
      <c r="D22" s="65"/>
      <c r="E22" s="65"/>
      <c r="F22" s="65">
        <f>SUM(C22:E22)</f>
        <v>0</v>
      </c>
    </row>
    <row r="23" spans="1:6" x14ac:dyDescent="0.25">
      <c r="A23" s="52" t="s">
        <v>7</v>
      </c>
      <c r="B23" s="52"/>
      <c r="C23" s="66">
        <f>SUM(C21:C22)</f>
        <v>0</v>
      </c>
      <c r="D23" s="66">
        <f>SUM(D21:D22)</f>
        <v>0</v>
      </c>
      <c r="E23" s="66">
        <f>SUM(E21:E22)</f>
        <v>0</v>
      </c>
      <c r="F23" s="66">
        <f>SUM(F21:F22)</f>
        <v>0</v>
      </c>
    </row>
    <row r="24" spans="1:6" ht="17.25" x14ac:dyDescent="0.25">
      <c r="A24" s="81" t="s">
        <v>69</v>
      </c>
    </row>
  </sheetData>
  <mergeCells count="1">
    <mergeCell ref="D6:D7"/>
  </mergeCells>
  <phoneticPr fontId="6" type="noConversion"/>
  <pageMargins left="0.75" right="0.75" top="1" bottom="1" header="0.5" footer="0.5"/>
  <pageSetup orientation="portrait"/>
  <headerFooter alignWithMargins="0">
    <oddFooter>&amp;C_x000D_&amp;1#&amp;"Calibri"&amp;8&amp;K000000 INTERNAL. This information is accessible to ADB Management and Staff. It may be shared outside ADB with appropriate permission.</oddFooter>
  </headerFooter>
  <legacyDrawing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2">
    <tabColor rgb="FFFFFF00"/>
    <pageSetUpPr fitToPage="1"/>
  </sheetPr>
  <dimension ref="A1:L49"/>
  <sheetViews>
    <sheetView workbookViewId="0"/>
  </sheetViews>
  <sheetFormatPr defaultColWidth="9" defaultRowHeight="15" x14ac:dyDescent="0.25"/>
  <cols>
    <col min="1" max="1" width="3.125" style="4" customWidth="1"/>
    <col min="2" max="2" width="2.125" style="4" customWidth="1"/>
    <col min="3" max="3" width="3.125" style="4" customWidth="1"/>
    <col min="4" max="4" width="42.875" style="4" customWidth="1"/>
    <col min="5" max="6" width="9" style="5"/>
    <col min="7" max="7" width="13.625" style="5" customWidth="1"/>
    <col min="8" max="8" width="13.125" style="5" customWidth="1"/>
    <col min="9" max="9" width="11.875" style="5" customWidth="1"/>
    <col min="10" max="10" width="9" style="5"/>
    <col min="11" max="16384" width="9" style="4"/>
  </cols>
  <sheetData>
    <row r="1" spans="1:10" ht="17.25" x14ac:dyDescent="0.25">
      <c r="A1" s="3" t="s">
        <v>96</v>
      </c>
      <c r="B1" s="3"/>
      <c r="C1" s="3"/>
    </row>
    <row r="2" spans="1:10" x14ac:dyDescent="0.25">
      <c r="A2" s="4" t="s">
        <v>8</v>
      </c>
    </row>
    <row r="4" spans="1:10" x14ac:dyDescent="0.25">
      <c r="A4" s="16"/>
      <c r="B4" s="16"/>
      <c r="C4" s="16"/>
      <c r="D4" s="16"/>
      <c r="E4" s="73"/>
      <c r="F4" s="73"/>
      <c r="G4" s="75" t="s">
        <v>64</v>
      </c>
      <c r="H4" s="71" t="s">
        <v>3</v>
      </c>
      <c r="I4" s="74"/>
      <c r="J4" s="73"/>
    </row>
    <row r="5" spans="1:10" x14ac:dyDescent="0.25">
      <c r="A5" s="17" t="s">
        <v>10</v>
      </c>
      <c r="B5" s="17"/>
      <c r="C5" s="17"/>
      <c r="D5" s="15"/>
      <c r="E5" s="72" t="s">
        <v>4</v>
      </c>
      <c r="F5" s="72" t="s">
        <v>5</v>
      </c>
      <c r="G5" s="18" t="s">
        <v>65</v>
      </c>
      <c r="H5" s="72" t="s">
        <v>66</v>
      </c>
      <c r="I5" s="72" t="s">
        <v>44</v>
      </c>
      <c r="J5" s="72" t="s">
        <v>7</v>
      </c>
    </row>
    <row r="6" spans="1:10" s="3" customFormat="1" x14ac:dyDescent="0.25">
      <c r="B6" s="3" t="s">
        <v>75</v>
      </c>
      <c r="E6" s="9">
        <f t="shared" ref="E6:J6" si="0">SUM(E10:E10)</f>
        <v>0</v>
      </c>
      <c r="F6" s="9">
        <f t="shared" si="0"/>
        <v>0</v>
      </c>
      <c r="G6" s="9">
        <f t="shared" si="0"/>
        <v>0</v>
      </c>
      <c r="H6" s="9">
        <f t="shared" si="0"/>
        <v>0</v>
      </c>
      <c r="I6" s="9">
        <f t="shared" si="0"/>
        <v>0</v>
      </c>
      <c r="J6" s="9">
        <f t="shared" si="0"/>
        <v>0</v>
      </c>
    </row>
    <row r="7" spans="1:10" ht="12.75" customHeight="1" x14ac:dyDescent="0.25">
      <c r="C7" s="4" t="s">
        <v>0</v>
      </c>
    </row>
    <row r="8" spans="1:10" x14ac:dyDescent="0.25">
      <c r="E8" s="5">
        <v>0</v>
      </c>
      <c r="J8" s="5">
        <f>SUM(E8:I8)</f>
        <v>0</v>
      </c>
    </row>
    <row r="9" spans="1:10" x14ac:dyDescent="0.25">
      <c r="C9" s="4" t="s">
        <v>1</v>
      </c>
    </row>
    <row r="10" spans="1:10" x14ac:dyDescent="0.25">
      <c r="E10" s="5">
        <v>0</v>
      </c>
      <c r="J10" s="5">
        <f>SUM(E10:I10)</f>
        <v>0</v>
      </c>
    </row>
    <row r="11" spans="1:10" ht="12.75" customHeight="1" x14ac:dyDescent="0.25">
      <c r="A11" s="3"/>
      <c r="B11" s="3"/>
      <c r="C11" s="3"/>
      <c r="E11" s="8"/>
      <c r="F11" s="8"/>
      <c r="G11" s="8"/>
      <c r="I11" s="8"/>
      <c r="J11" s="8"/>
    </row>
    <row r="12" spans="1:10" s="3" customFormat="1" ht="12.75" customHeight="1" x14ac:dyDescent="0.25">
      <c r="B12" s="3" t="s">
        <v>76</v>
      </c>
      <c r="E12" s="9">
        <f t="shared" ref="E12:J12" si="1">SUM(E13:E16)</f>
        <v>0</v>
      </c>
      <c r="F12" s="9">
        <f t="shared" si="1"/>
        <v>0</v>
      </c>
      <c r="G12" s="9">
        <f t="shared" si="1"/>
        <v>0</v>
      </c>
      <c r="H12" s="9">
        <f t="shared" si="1"/>
        <v>0</v>
      </c>
      <c r="I12" s="9">
        <f t="shared" si="1"/>
        <v>0</v>
      </c>
      <c r="J12" s="9">
        <f t="shared" si="1"/>
        <v>0</v>
      </c>
    </row>
    <row r="13" spans="1:10" ht="12.75" customHeight="1" x14ac:dyDescent="0.25">
      <c r="C13" s="4" t="s">
        <v>0</v>
      </c>
    </row>
    <row r="14" spans="1:10" x14ac:dyDescent="0.25">
      <c r="E14" s="5">
        <v>0</v>
      </c>
      <c r="J14" s="5">
        <f>SUM(E14:I14)</f>
        <v>0</v>
      </c>
    </row>
    <row r="15" spans="1:10" x14ac:dyDescent="0.25">
      <c r="C15" s="4" t="s">
        <v>1</v>
      </c>
    </row>
    <row r="16" spans="1:10" x14ac:dyDescent="0.25">
      <c r="E16" s="5">
        <v>0</v>
      </c>
      <c r="J16" s="5">
        <f>SUM(E16:I16)</f>
        <v>0</v>
      </c>
    </row>
    <row r="17" spans="1:10" ht="12.75" customHeight="1" x14ac:dyDescent="0.25">
      <c r="A17" s="3"/>
      <c r="B17" s="3"/>
      <c r="C17" s="3"/>
      <c r="E17" s="8"/>
      <c r="F17" s="8"/>
      <c r="G17" s="8"/>
      <c r="H17" s="8"/>
      <c r="I17" s="8"/>
      <c r="J17" s="8"/>
    </row>
    <row r="18" spans="1:10" s="3" customFormat="1" ht="12.75" customHeight="1" x14ac:dyDescent="0.25">
      <c r="B18" s="3" t="s">
        <v>77</v>
      </c>
      <c r="E18" s="9">
        <f t="shared" ref="E18:J18" si="2">SUM(E22:E22)</f>
        <v>0</v>
      </c>
      <c r="F18" s="9">
        <f t="shared" si="2"/>
        <v>0</v>
      </c>
      <c r="G18" s="9">
        <f t="shared" si="2"/>
        <v>0</v>
      </c>
      <c r="H18" s="9">
        <f t="shared" si="2"/>
        <v>0</v>
      </c>
      <c r="I18" s="9">
        <f t="shared" si="2"/>
        <v>0</v>
      </c>
      <c r="J18" s="9">
        <f t="shared" si="2"/>
        <v>0</v>
      </c>
    </row>
    <row r="19" spans="1:10" ht="12.75" customHeight="1" x14ac:dyDescent="0.25">
      <c r="C19" s="4" t="s">
        <v>0</v>
      </c>
    </row>
    <row r="20" spans="1:10" x14ac:dyDescent="0.25">
      <c r="E20" s="5">
        <v>0</v>
      </c>
      <c r="J20" s="5">
        <f>SUM(E20:I20)</f>
        <v>0</v>
      </c>
    </row>
    <row r="21" spans="1:10" x14ac:dyDescent="0.25">
      <c r="C21" s="4" t="s">
        <v>1</v>
      </c>
    </row>
    <row r="22" spans="1:10" ht="12.75" customHeight="1" x14ac:dyDescent="0.25">
      <c r="J22" s="5">
        <f>SUM(E22:I22)</f>
        <v>0</v>
      </c>
    </row>
    <row r="23" spans="1:10" ht="12.75" customHeight="1" x14ac:dyDescent="0.25">
      <c r="A23" s="3"/>
      <c r="B23" s="3"/>
      <c r="C23" s="3"/>
      <c r="E23" s="8"/>
      <c r="F23" s="8"/>
      <c r="G23" s="8"/>
      <c r="H23" s="8"/>
      <c r="I23" s="8"/>
      <c r="J23" s="8"/>
    </row>
    <row r="24" spans="1:10" s="3" customFormat="1" ht="12.75" customHeight="1" x14ac:dyDescent="0.25">
      <c r="B24" s="3" t="s">
        <v>78</v>
      </c>
      <c r="E24" s="9">
        <f t="shared" ref="E24:J24" si="3">SUM(E28:E29)</f>
        <v>0</v>
      </c>
      <c r="F24" s="9">
        <f t="shared" si="3"/>
        <v>0</v>
      </c>
      <c r="G24" s="9">
        <f t="shared" si="3"/>
        <v>0</v>
      </c>
      <c r="H24" s="9">
        <f t="shared" si="3"/>
        <v>0</v>
      </c>
      <c r="I24" s="9">
        <f t="shared" si="3"/>
        <v>0</v>
      </c>
      <c r="J24" s="9">
        <f t="shared" si="3"/>
        <v>0</v>
      </c>
    </row>
    <row r="25" spans="1:10" ht="12.75" customHeight="1" x14ac:dyDescent="0.25">
      <c r="C25" s="4" t="s">
        <v>0</v>
      </c>
    </row>
    <row r="26" spans="1:10" x14ac:dyDescent="0.25">
      <c r="E26" s="5">
        <v>0</v>
      </c>
      <c r="J26" s="5">
        <f>SUM(E26:I26)</f>
        <v>0</v>
      </c>
    </row>
    <row r="27" spans="1:10" x14ac:dyDescent="0.25">
      <c r="C27" s="4" t="s">
        <v>1</v>
      </c>
    </row>
    <row r="28" spans="1:10" x14ac:dyDescent="0.25">
      <c r="J28" s="5">
        <f>SUM(E28:I28)</f>
        <v>0</v>
      </c>
    </row>
    <row r="29" spans="1:10" x14ac:dyDescent="0.25">
      <c r="J29" s="5">
        <f>SUM(E29:I29)</f>
        <v>0</v>
      </c>
    </row>
    <row r="30" spans="1:10" s="3" customFormat="1" ht="12.75" customHeight="1" x14ac:dyDescent="0.25">
      <c r="B30" s="3" t="s">
        <v>79</v>
      </c>
      <c r="E30" s="9">
        <f t="shared" ref="E30:J30" si="4">SUM(E34:E34)</f>
        <v>0</v>
      </c>
      <c r="F30" s="9">
        <f t="shared" si="4"/>
        <v>0</v>
      </c>
      <c r="G30" s="9">
        <f t="shared" si="4"/>
        <v>0</v>
      </c>
      <c r="H30" s="9">
        <f t="shared" si="4"/>
        <v>0</v>
      </c>
      <c r="I30" s="9">
        <f t="shared" si="4"/>
        <v>0</v>
      </c>
      <c r="J30" s="9">
        <f t="shared" si="4"/>
        <v>0</v>
      </c>
    </row>
    <row r="31" spans="1:10" ht="12.75" customHeight="1" x14ac:dyDescent="0.25">
      <c r="C31" s="4" t="s">
        <v>0</v>
      </c>
    </row>
    <row r="32" spans="1:10" x14ac:dyDescent="0.25">
      <c r="E32" s="5">
        <v>0</v>
      </c>
      <c r="J32" s="5">
        <f>SUM(E32:I32)</f>
        <v>0</v>
      </c>
    </row>
    <row r="33" spans="1:12" x14ac:dyDescent="0.25">
      <c r="C33" s="4" t="s">
        <v>1</v>
      </c>
    </row>
    <row r="34" spans="1:12" x14ac:dyDescent="0.25">
      <c r="J34" s="5">
        <f>SUM(E34:I34)</f>
        <v>0</v>
      </c>
    </row>
    <row r="35" spans="1:12" ht="12.75" customHeight="1" x14ac:dyDescent="0.25">
      <c r="A35" s="3"/>
      <c r="B35" s="3"/>
      <c r="C35" s="3"/>
      <c r="E35" s="8"/>
      <c r="F35" s="8"/>
      <c r="G35" s="8"/>
      <c r="H35" s="8"/>
      <c r="I35" s="8"/>
      <c r="J35" s="8"/>
    </row>
    <row r="36" spans="1:12" s="3" customFormat="1" ht="12.75" customHeight="1" x14ac:dyDescent="0.25">
      <c r="B36" s="3" t="s">
        <v>80</v>
      </c>
      <c r="E36" s="9">
        <f t="shared" ref="E36:J36" si="5">SUM(E40:E40)</f>
        <v>0</v>
      </c>
      <c r="F36" s="9">
        <f t="shared" si="5"/>
        <v>0</v>
      </c>
      <c r="G36" s="9">
        <f t="shared" si="5"/>
        <v>0</v>
      </c>
      <c r="H36" s="9">
        <f t="shared" si="5"/>
        <v>0</v>
      </c>
      <c r="I36" s="9">
        <f t="shared" si="5"/>
        <v>0</v>
      </c>
      <c r="J36" s="9">
        <f t="shared" si="5"/>
        <v>0</v>
      </c>
    </row>
    <row r="37" spans="1:12" ht="12.75" customHeight="1" x14ac:dyDescent="0.25">
      <c r="C37" s="4" t="s">
        <v>0</v>
      </c>
    </row>
    <row r="38" spans="1:12" x14ac:dyDescent="0.25">
      <c r="E38" s="5">
        <v>0</v>
      </c>
      <c r="J38" s="5">
        <f>SUM(E38:I38)</f>
        <v>0</v>
      </c>
    </row>
    <row r="39" spans="1:12" x14ac:dyDescent="0.25">
      <c r="C39" s="4" t="s">
        <v>1</v>
      </c>
    </row>
    <row r="40" spans="1:12" x14ac:dyDescent="0.25">
      <c r="J40" s="5">
        <f>SUM(E40:I40)</f>
        <v>0</v>
      </c>
      <c r="L40" s="38"/>
    </row>
    <row r="42" spans="1:12" s="3" customFormat="1" ht="12.75" customHeight="1" x14ac:dyDescent="0.25">
      <c r="B42" s="3" t="s">
        <v>41</v>
      </c>
      <c r="E42" s="9">
        <f t="shared" ref="E42:J42" si="6">SUM(E46:E46)</f>
        <v>0</v>
      </c>
      <c r="F42" s="9">
        <f t="shared" si="6"/>
        <v>0</v>
      </c>
      <c r="G42" s="9">
        <f t="shared" si="6"/>
        <v>0</v>
      </c>
      <c r="H42" s="9">
        <f t="shared" si="6"/>
        <v>0</v>
      </c>
      <c r="I42" s="9">
        <f t="shared" si="6"/>
        <v>0</v>
      </c>
      <c r="J42" s="9">
        <f t="shared" si="6"/>
        <v>0</v>
      </c>
    </row>
    <row r="43" spans="1:12" ht="12.75" customHeight="1" x14ac:dyDescent="0.25">
      <c r="C43" s="4" t="s">
        <v>0</v>
      </c>
    </row>
    <row r="44" spans="1:12" x14ac:dyDescent="0.25">
      <c r="E44" s="5">
        <v>0</v>
      </c>
      <c r="J44" s="5">
        <f>SUM(E44:I44)</f>
        <v>0</v>
      </c>
    </row>
    <row r="45" spans="1:12" x14ac:dyDescent="0.25">
      <c r="C45" s="4" t="s">
        <v>1</v>
      </c>
    </row>
    <row r="46" spans="1:12" x14ac:dyDescent="0.25">
      <c r="D46" s="10"/>
      <c r="I46" s="5">
        <v>0</v>
      </c>
      <c r="J46" s="5">
        <f>SUM(E46:I46)</f>
        <v>0</v>
      </c>
    </row>
    <row r="47" spans="1:12" ht="12.75" customHeight="1" x14ac:dyDescent="0.25">
      <c r="A47" s="3"/>
      <c r="B47" s="3"/>
      <c r="C47" s="3"/>
      <c r="E47" s="8"/>
      <c r="F47" s="8"/>
      <c r="G47" s="8"/>
      <c r="H47" s="8"/>
      <c r="I47" s="8"/>
      <c r="J47" s="8"/>
    </row>
    <row r="48" spans="1:12" x14ac:dyDescent="0.25">
      <c r="A48" s="6" t="s">
        <v>7</v>
      </c>
      <c r="B48" s="6"/>
      <c r="C48" s="6"/>
      <c r="D48" s="7"/>
      <c r="E48" s="13">
        <f t="shared" ref="E48:J48" si="7">+E6+E12+E18+E24+E30+E36+E42</f>
        <v>0</v>
      </c>
      <c r="F48" s="13">
        <f t="shared" si="7"/>
        <v>0</v>
      </c>
      <c r="G48" s="13">
        <f t="shared" si="7"/>
        <v>0</v>
      </c>
      <c r="H48" s="13">
        <f t="shared" si="7"/>
        <v>0</v>
      </c>
      <c r="I48" s="13">
        <f t="shared" si="7"/>
        <v>0</v>
      </c>
      <c r="J48" s="13">
        <f t="shared" si="7"/>
        <v>0</v>
      </c>
    </row>
    <row r="49" spans="1:12" x14ac:dyDescent="0.25">
      <c r="A49" s="14" t="s">
        <v>42</v>
      </c>
      <c r="B49" s="12"/>
      <c r="C49" s="12"/>
      <c r="D49" s="12"/>
      <c r="E49" s="39"/>
      <c r="F49" s="39"/>
      <c r="G49" s="39"/>
      <c r="H49" s="39"/>
      <c r="I49" s="39"/>
      <c r="J49" s="39"/>
      <c r="K49" s="12"/>
      <c r="L49" s="12"/>
    </row>
  </sheetData>
  <phoneticPr fontId="6" type="noConversion"/>
  <printOptions horizontalCentered="1"/>
  <pageMargins left="0" right="0" top="1" bottom="1" header="0.5" footer="0.5"/>
  <pageSetup scale="70" orientation="portrait"/>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3">
    <tabColor rgb="FFFFFF00"/>
    <pageSetUpPr fitToPage="1"/>
  </sheetPr>
  <dimension ref="A1:I18"/>
  <sheetViews>
    <sheetView workbookViewId="0"/>
  </sheetViews>
  <sheetFormatPr defaultColWidth="9" defaultRowHeight="15" x14ac:dyDescent="0.25"/>
  <cols>
    <col min="1" max="1" width="3.375" style="4" customWidth="1"/>
    <col min="2" max="2" width="34.375" style="4" customWidth="1"/>
    <col min="3" max="3" width="10.875" style="4" customWidth="1"/>
    <col min="4" max="4" width="9" style="4"/>
    <col min="5" max="5" width="11.875" style="4" customWidth="1"/>
    <col min="6" max="6" width="8.125" style="4" customWidth="1"/>
    <col min="7" max="7" width="10.125" style="4" bestFit="1" customWidth="1"/>
    <col min="8" max="16384" width="9" style="4"/>
  </cols>
  <sheetData>
    <row r="1" spans="1:8" ht="17.25" x14ac:dyDescent="0.25">
      <c r="A1" s="3" t="s">
        <v>86</v>
      </c>
      <c r="B1" s="3"/>
    </row>
    <row r="2" spans="1:8" x14ac:dyDescent="0.25">
      <c r="A2" s="4" t="s">
        <v>8</v>
      </c>
    </row>
    <row r="4" spans="1:8" x14ac:dyDescent="0.25">
      <c r="A4" s="15"/>
      <c r="B4" s="15"/>
      <c r="C4" s="15"/>
      <c r="D4" s="15"/>
      <c r="E4" s="15"/>
      <c r="F4" s="15"/>
    </row>
    <row r="5" spans="1:8" x14ac:dyDescent="0.25">
      <c r="A5" s="16"/>
      <c r="B5" s="16"/>
      <c r="C5" s="131" t="s">
        <v>4</v>
      </c>
      <c r="D5" s="131"/>
      <c r="E5" s="131"/>
      <c r="F5" s="132" t="s">
        <v>3</v>
      </c>
      <c r="G5" s="132"/>
      <c r="H5" s="16"/>
    </row>
    <row r="6" spans="1:8" ht="30" x14ac:dyDescent="0.25">
      <c r="A6" s="17" t="s">
        <v>10</v>
      </c>
      <c r="B6" s="15"/>
      <c r="C6" s="18" t="s">
        <v>0</v>
      </c>
      <c r="D6" s="18" t="s">
        <v>2</v>
      </c>
      <c r="E6" s="19" t="s">
        <v>43</v>
      </c>
      <c r="F6" s="18" t="s">
        <v>6</v>
      </c>
      <c r="G6" s="18" t="s">
        <v>44</v>
      </c>
      <c r="H6" s="18" t="s">
        <v>7</v>
      </c>
    </row>
    <row r="7" spans="1:8" x14ac:dyDescent="0.25">
      <c r="A7" s="3"/>
      <c r="C7" s="20"/>
      <c r="D7" s="20"/>
      <c r="E7" s="20"/>
      <c r="F7" s="20"/>
    </row>
    <row r="8" spans="1:8" x14ac:dyDescent="0.25">
      <c r="A8" s="35"/>
      <c r="B8" s="40"/>
      <c r="C8" s="36"/>
      <c r="D8" s="36"/>
      <c r="E8" s="36"/>
      <c r="F8" s="36"/>
      <c r="G8" s="36"/>
      <c r="H8" s="36"/>
    </row>
    <row r="9" spans="1:8" x14ac:dyDescent="0.25">
      <c r="C9" s="5"/>
      <c r="D9" s="5"/>
      <c r="E9" s="5"/>
      <c r="F9" s="5"/>
      <c r="G9" s="5"/>
      <c r="H9" s="5"/>
    </row>
    <row r="10" spans="1:8" x14ac:dyDescent="0.25">
      <c r="C10" s="5"/>
      <c r="D10" s="5"/>
      <c r="E10" s="5"/>
      <c r="F10" s="5"/>
      <c r="G10" s="5"/>
      <c r="H10" s="5"/>
    </row>
    <row r="11" spans="1:8" x14ac:dyDescent="0.25">
      <c r="C11" s="5"/>
      <c r="D11" s="5"/>
      <c r="E11" s="5"/>
      <c r="F11" s="5"/>
      <c r="G11" s="5"/>
      <c r="H11" s="5"/>
    </row>
    <row r="17" spans="1:9" x14ac:dyDescent="0.25">
      <c r="A17" s="6" t="s">
        <v>7</v>
      </c>
      <c r="B17" s="6"/>
      <c r="C17" s="37">
        <f t="shared" ref="C17:H17" si="0">+C8</f>
        <v>0</v>
      </c>
      <c r="D17" s="37">
        <f t="shared" si="0"/>
        <v>0</v>
      </c>
      <c r="E17" s="37">
        <f t="shared" si="0"/>
        <v>0</v>
      </c>
      <c r="F17" s="37">
        <f t="shared" si="0"/>
        <v>0</v>
      </c>
      <c r="G17" s="37">
        <f t="shared" si="0"/>
        <v>0</v>
      </c>
      <c r="H17" s="37">
        <f t="shared" si="0"/>
        <v>0</v>
      </c>
    </row>
    <row r="18" spans="1:9" x14ac:dyDescent="0.25">
      <c r="A18" s="14" t="s">
        <v>45</v>
      </c>
      <c r="B18" s="12"/>
      <c r="C18" s="12"/>
      <c r="D18" s="12"/>
      <c r="E18" s="12"/>
      <c r="F18" s="12"/>
      <c r="G18" s="12"/>
      <c r="H18" s="12"/>
      <c r="I18" s="12"/>
    </row>
  </sheetData>
  <mergeCells count="2">
    <mergeCell ref="C5:E5"/>
    <mergeCell ref="F5:G5"/>
  </mergeCells>
  <phoneticPr fontId="6" type="noConversion"/>
  <pageMargins left="0.75" right="0.75" top="1" bottom="1" header="0.5" footer="0.5"/>
  <pageSetup scale="77" orientation="portrait"/>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4">
    <tabColor rgb="FFFFFF00"/>
    <pageSetUpPr fitToPage="1"/>
  </sheetPr>
  <dimension ref="A1:K46"/>
  <sheetViews>
    <sheetView workbookViewId="0"/>
  </sheetViews>
  <sheetFormatPr defaultColWidth="9" defaultRowHeight="15" x14ac:dyDescent="0.25"/>
  <cols>
    <col min="1" max="1" width="26" style="49" customWidth="1"/>
    <col min="2" max="2" width="2.375" style="49" customWidth="1"/>
    <col min="3" max="3" width="10.625" style="49" customWidth="1"/>
    <col min="4" max="4" width="15.125" style="49" customWidth="1"/>
    <col min="5" max="5" width="12.625" style="49" customWidth="1"/>
    <col min="6" max="16384" width="9" style="49"/>
  </cols>
  <sheetData>
    <row r="1" spans="1:4" x14ac:dyDescent="0.25">
      <c r="A1" s="35" t="s">
        <v>97</v>
      </c>
    </row>
    <row r="2" spans="1:4" ht="17.25" x14ac:dyDescent="0.25">
      <c r="A2" s="35" t="s">
        <v>87</v>
      </c>
    </row>
    <row r="3" spans="1:4" x14ac:dyDescent="0.25">
      <c r="A3" s="49" t="s">
        <v>8</v>
      </c>
    </row>
    <row r="5" spans="1:4" x14ac:dyDescent="0.25">
      <c r="A5" s="52" t="s">
        <v>10</v>
      </c>
      <c r="B5" s="50"/>
      <c r="C5" s="53" t="s">
        <v>19</v>
      </c>
      <c r="D5" s="53" t="s">
        <v>9</v>
      </c>
    </row>
    <row r="6" spans="1:4" x14ac:dyDescent="0.25">
      <c r="A6" s="49" t="s">
        <v>20</v>
      </c>
      <c r="C6" s="57"/>
      <c r="D6" s="137" t="s">
        <v>63</v>
      </c>
    </row>
    <row r="7" spans="1:4" x14ac:dyDescent="0.25">
      <c r="A7" s="49" t="s">
        <v>21</v>
      </c>
      <c r="C7" s="57"/>
      <c r="D7" s="138"/>
    </row>
    <row r="8" spans="1:4" x14ac:dyDescent="0.25">
      <c r="A8" s="49" t="s">
        <v>24</v>
      </c>
      <c r="C8" s="57"/>
      <c r="D8" s="138"/>
    </row>
    <row r="9" spans="1:4" x14ac:dyDescent="0.25">
      <c r="A9" s="49" t="s">
        <v>22</v>
      </c>
      <c r="C9" s="57"/>
      <c r="D9" s="138"/>
    </row>
    <row r="10" spans="1:4" x14ac:dyDescent="0.25">
      <c r="A10" s="49" t="s">
        <v>54</v>
      </c>
      <c r="C10" s="57"/>
      <c r="D10" s="138"/>
    </row>
    <row r="11" spans="1:4" x14ac:dyDescent="0.25">
      <c r="A11" s="49" t="s">
        <v>46</v>
      </c>
      <c r="C11" s="57"/>
      <c r="D11" s="138"/>
    </row>
    <row r="12" spans="1:4" x14ac:dyDescent="0.25">
      <c r="A12" s="49" t="s">
        <v>25</v>
      </c>
      <c r="C12" s="57"/>
      <c r="D12" s="138"/>
    </row>
    <row r="13" spans="1:4" x14ac:dyDescent="0.25">
      <c r="A13" s="49" t="s">
        <v>23</v>
      </c>
      <c r="C13" s="57"/>
      <c r="D13" s="138"/>
    </row>
    <row r="14" spans="1:4" x14ac:dyDescent="0.25">
      <c r="A14" s="49" t="s">
        <v>26</v>
      </c>
      <c r="C14" s="57"/>
      <c r="D14" s="138"/>
    </row>
    <row r="15" spans="1:4" x14ac:dyDescent="0.25">
      <c r="A15" s="49" t="s">
        <v>55</v>
      </c>
      <c r="C15" s="57"/>
      <c r="D15" s="138"/>
    </row>
    <row r="16" spans="1:4" x14ac:dyDescent="0.25">
      <c r="A16" s="49" t="s">
        <v>56</v>
      </c>
      <c r="C16" s="57"/>
      <c r="D16" s="138"/>
    </row>
    <row r="17" spans="1:11" x14ac:dyDescent="0.25">
      <c r="A17" s="49" t="s">
        <v>27</v>
      </c>
      <c r="C17" s="57"/>
      <c r="D17" s="138"/>
    </row>
    <row r="18" spans="1:11" x14ac:dyDescent="0.25">
      <c r="A18" s="49" t="s">
        <v>57</v>
      </c>
      <c r="C18" s="57"/>
      <c r="D18" s="138"/>
    </row>
    <row r="19" spans="1:11" x14ac:dyDescent="0.25">
      <c r="A19" s="49" t="s">
        <v>28</v>
      </c>
      <c r="C19" s="57"/>
      <c r="D19" s="139"/>
    </row>
    <row r="20" spans="1:11" x14ac:dyDescent="0.25">
      <c r="A20" s="52" t="s">
        <v>7</v>
      </c>
      <c r="B20" s="52"/>
      <c r="C20" s="62">
        <f>SUM(C6:C19)</f>
        <v>0</v>
      </c>
      <c r="D20" s="62"/>
    </row>
    <row r="21" spans="1:11" x14ac:dyDescent="0.25">
      <c r="A21" s="54" t="s">
        <v>51</v>
      </c>
    </row>
    <row r="22" spans="1:11" x14ac:dyDescent="0.25">
      <c r="A22" s="54" t="s">
        <v>52</v>
      </c>
    </row>
    <row r="25" spans="1:11" x14ac:dyDescent="0.25">
      <c r="A25" s="35" t="s">
        <v>98</v>
      </c>
    </row>
    <row r="26" spans="1:11" x14ac:dyDescent="0.25">
      <c r="A26" s="35" t="s">
        <v>85</v>
      </c>
    </row>
    <row r="27" spans="1:11" x14ac:dyDescent="0.25">
      <c r="A27" s="49" t="s">
        <v>8</v>
      </c>
    </row>
    <row r="28" spans="1:11" x14ac:dyDescent="0.25">
      <c r="A28" s="51"/>
      <c r="B28" s="51"/>
      <c r="C28" s="51"/>
      <c r="D28" s="51"/>
      <c r="E28" s="51"/>
      <c r="F28" s="51"/>
    </row>
    <row r="29" spans="1:11" ht="15.75" x14ac:dyDescent="0.25">
      <c r="A29" s="1" t="s">
        <v>10</v>
      </c>
      <c r="B29" s="55"/>
      <c r="C29" s="2" t="s">
        <v>5</v>
      </c>
      <c r="D29" s="2" t="s">
        <v>39</v>
      </c>
      <c r="E29" s="2" t="s">
        <v>67</v>
      </c>
      <c r="F29" s="2" t="s">
        <v>7</v>
      </c>
    </row>
    <row r="30" spans="1:11" s="56" customFormat="1" x14ac:dyDescent="0.25">
      <c r="A30" s="49" t="s">
        <v>20</v>
      </c>
      <c r="B30" s="49"/>
      <c r="C30" s="65"/>
      <c r="D30" s="65"/>
      <c r="E30" s="65"/>
      <c r="F30" s="65"/>
      <c r="G30" s="49"/>
      <c r="H30" s="49"/>
      <c r="J30" s="49"/>
      <c r="K30" s="49"/>
    </row>
    <row r="31" spans="1:11" x14ac:dyDescent="0.25">
      <c r="A31" s="49" t="s">
        <v>21</v>
      </c>
      <c r="C31" s="65"/>
      <c r="D31" s="65"/>
      <c r="E31" s="65"/>
      <c r="F31" s="65"/>
    </row>
    <row r="32" spans="1:11" x14ac:dyDescent="0.25">
      <c r="A32" s="49" t="s">
        <v>24</v>
      </c>
      <c r="C32" s="65"/>
      <c r="D32" s="65"/>
      <c r="E32" s="65"/>
      <c r="F32" s="65">
        <f>+C32+D32+E32</f>
        <v>0</v>
      </c>
      <c r="J32" s="56"/>
      <c r="K32" s="56"/>
    </row>
    <row r="33" spans="1:8" x14ac:dyDescent="0.25">
      <c r="A33" s="49" t="s">
        <v>22</v>
      </c>
      <c r="C33" s="65"/>
      <c r="D33" s="65"/>
      <c r="E33" s="65"/>
      <c r="F33" s="65">
        <f>+C33+D33+E33</f>
        <v>0</v>
      </c>
      <c r="G33" s="56"/>
      <c r="H33" s="56"/>
    </row>
    <row r="34" spans="1:8" x14ac:dyDescent="0.25">
      <c r="A34" s="49" t="s">
        <v>54</v>
      </c>
      <c r="C34" s="65"/>
      <c r="D34" s="65"/>
      <c r="E34" s="65"/>
      <c r="F34" s="65"/>
    </row>
    <row r="35" spans="1:8" x14ac:dyDescent="0.25">
      <c r="A35" s="49" t="s">
        <v>46</v>
      </c>
      <c r="C35" s="65"/>
      <c r="D35" s="65"/>
      <c r="E35" s="65"/>
      <c r="F35" s="65"/>
    </row>
    <row r="36" spans="1:8" x14ac:dyDescent="0.25">
      <c r="A36" s="49" t="s">
        <v>25</v>
      </c>
      <c r="C36" s="65"/>
      <c r="D36" s="65"/>
      <c r="E36" s="65"/>
      <c r="F36" s="65">
        <f t="shared" ref="F36:F44" si="0">+C36+D36+E36</f>
        <v>0</v>
      </c>
    </row>
    <row r="37" spans="1:8" x14ac:dyDescent="0.25">
      <c r="A37" s="49" t="s">
        <v>23</v>
      </c>
      <c r="C37" s="65"/>
      <c r="D37" s="65"/>
      <c r="E37" s="65"/>
      <c r="F37" s="65">
        <f t="shared" si="0"/>
        <v>0</v>
      </c>
    </row>
    <row r="38" spans="1:8" x14ac:dyDescent="0.25">
      <c r="A38" s="49" t="s">
        <v>26</v>
      </c>
      <c r="C38" s="65"/>
      <c r="D38" s="65"/>
      <c r="E38" s="65"/>
      <c r="F38" s="65">
        <f t="shared" si="0"/>
        <v>0</v>
      </c>
    </row>
    <row r="39" spans="1:8" x14ac:dyDescent="0.25">
      <c r="A39" s="49" t="s">
        <v>55</v>
      </c>
      <c r="C39" s="65"/>
      <c r="D39" s="65"/>
      <c r="E39" s="65"/>
      <c r="F39" s="65">
        <f t="shared" si="0"/>
        <v>0</v>
      </c>
    </row>
    <row r="40" spans="1:8" x14ac:dyDescent="0.25">
      <c r="A40" s="49" t="s">
        <v>62</v>
      </c>
      <c r="C40" s="65"/>
      <c r="D40" s="65"/>
      <c r="E40" s="65"/>
      <c r="F40" s="65">
        <f t="shared" si="0"/>
        <v>0</v>
      </c>
    </row>
    <row r="41" spans="1:8" x14ac:dyDescent="0.25">
      <c r="A41" s="49" t="s">
        <v>56</v>
      </c>
      <c r="C41" s="65"/>
      <c r="D41" s="65"/>
      <c r="E41" s="65"/>
      <c r="F41" s="65">
        <f t="shared" si="0"/>
        <v>0</v>
      </c>
    </row>
    <row r="42" spans="1:8" x14ac:dyDescent="0.25">
      <c r="A42" s="49" t="s">
        <v>27</v>
      </c>
      <c r="C42" s="65"/>
      <c r="D42" s="65"/>
      <c r="E42" s="65"/>
      <c r="F42" s="65">
        <f t="shared" si="0"/>
        <v>0</v>
      </c>
    </row>
    <row r="43" spans="1:8" x14ac:dyDescent="0.25">
      <c r="A43" s="49" t="s">
        <v>57</v>
      </c>
      <c r="C43" s="65"/>
      <c r="D43" s="65"/>
      <c r="E43" s="65"/>
      <c r="F43" s="65"/>
    </row>
    <row r="44" spans="1:8" x14ac:dyDescent="0.25">
      <c r="A44" s="49" t="s">
        <v>28</v>
      </c>
      <c r="C44" s="65"/>
      <c r="D44" s="65"/>
      <c r="E44" s="65"/>
      <c r="F44" s="65">
        <f t="shared" si="0"/>
        <v>0</v>
      </c>
    </row>
    <row r="45" spans="1:8" x14ac:dyDescent="0.25">
      <c r="A45" s="52" t="s">
        <v>7</v>
      </c>
      <c r="B45" s="52"/>
      <c r="C45" s="66">
        <f>SUM(C30:C44)</f>
        <v>0</v>
      </c>
      <c r="D45" s="66">
        <f>SUM(D30:D44)</f>
        <v>0</v>
      </c>
      <c r="E45" s="66">
        <f>SUM(E30:E44)</f>
        <v>0</v>
      </c>
      <c r="F45" s="66">
        <f>SUM(F30:F44)</f>
        <v>0</v>
      </c>
    </row>
    <row r="46" spans="1:8" ht="17.25" x14ac:dyDescent="0.25">
      <c r="A46" s="81" t="s">
        <v>69</v>
      </c>
    </row>
  </sheetData>
  <mergeCells count="1">
    <mergeCell ref="D6:D19"/>
  </mergeCells>
  <phoneticPr fontId="6" type="noConversion"/>
  <pageMargins left="0.75" right="0.75" top="1" bottom="1" header="0.5" footer="0.5"/>
  <pageSetup scale="97" orientation="portrait"/>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C90B54C17B4C349AF9CAC9779232DC5" ma:contentTypeVersion="19" ma:contentTypeDescription="Create a new document." ma:contentTypeScope="" ma:versionID="75322bf9c0674fa09f2c5ccc770e54f8">
  <xsd:schema xmlns:xsd="http://www.w3.org/2001/XMLSchema" xmlns:xs="http://www.w3.org/2001/XMLSchema" xmlns:p="http://schemas.microsoft.com/office/2006/metadata/properties" xmlns:ns2="2b4b9d8e-ecb2-49e1-a87e-51dfdfcaee7f" xmlns:ns3="b966b054-3674-4c4f-a2b0-6a3ffbe0790e" xmlns:ns4="c1fdd505-2570-46c2-bd04-3e0f2d874cf5" targetNamespace="http://schemas.microsoft.com/office/2006/metadata/properties" ma:root="true" ma:fieldsID="f5a6c6e1912be9fb55e8301ad9641abc" ns2:_="" ns3:_="" ns4:_="">
    <xsd:import namespace="2b4b9d8e-ecb2-49e1-a87e-51dfdfcaee7f"/>
    <xsd:import namespace="b966b054-3674-4c4f-a2b0-6a3ffbe0790e"/>
    <xsd:import namespace="c1fdd505-2570-46c2-bd04-3e0f2d874c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Description0"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4b9d8e-ecb2-49e1-a87e-51dfdfcaee7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escription0" ma:index="20" nillable="true" ma:displayName="Description" ma:description="short description of the content item" ma:internalName="Description0">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966b054-3674-4c4f-a2b0-6a3ffbe079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c2f26efa-e1a7-4403-a434-fa18bcd8b29e}" ma:internalName="TaxCatchAll" ma:showField="CatchAllData" ma:web="b966b054-3674-4c4f-a2b0-6a3ffbe079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1fdd505-2570-46c2-bd04-3e0f2d874cf5" xsi:nil="true"/>
    <lcf76f155ced4ddcb4097134ff3c332f xmlns="2b4b9d8e-ecb2-49e1-a87e-51dfdfcaee7f">
      <Terms xmlns="http://schemas.microsoft.com/office/infopath/2007/PartnerControls"/>
    </lcf76f155ced4ddcb4097134ff3c332f>
    <Description0 xmlns="2b4b9d8e-ecb2-49e1-a87e-51dfdfcaee7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0246492-87A4-43F4-8C36-3CF5EB1FFC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4b9d8e-ecb2-49e1-a87e-51dfdfcaee7f"/>
    <ds:schemaRef ds:uri="b966b054-3674-4c4f-a2b0-6a3ffbe0790e"/>
    <ds:schemaRef ds:uri="c1fdd505-2570-46c2-bd04-3e0f2d874c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D9C8BFC-D519-4FCA-B1D6-51AF678A2A45}">
  <ds:schemaRefs>
    <ds:schemaRef ds:uri="http://purl.org/dc/terms/"/>
    <ds:schemaRef ds:uri="http://purl.org/dc/dcmitype/"/>
    <ds:schemaRef ds:uri="2b4b9d8e-ecb2-49e1-a87e-51dfdfcaee7f"/>
    <ds:schemaRef ds:uri="http://purl.org/dc/elements/1.1/"/>
    <ds:schemaRef ds:uri="b966b054-3674-4c4f-a2b0-6a3ffbe0790e"/>
    <ds:schemaRef ds:uri="http://schemas.microsoft.com/office/infopath/2007/PartnerControls"/>
    <ds:schemaRef ds:uri="http://schemas.openxmlformats.org/package/2006/metadata/core-properties"/>
    <ds:schemaRef ds:uri="http://schemas.microsoft.com/office/2006/documentManagement/types"/>
    <ds:schemaRef ds:uri="c1fdd505-2570-46c2-bd04-3e0f2d874cf5"/>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A4C8C1FE-D84F-49CB-9F7F-B806B919112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5</vt:i4>
      </vt:variant>
    </vt:vector>
  </HeadingPairs>
  <TitlesOfParts>
    <vt:vector size="21" baseType="lpstr">
      <vt:lpstr>CW-Sov Approvals by Country</vt:lpstr>
      <vt:lpstr>CW-Nonsov Approvals by Ctry</vt:lpstr>
      <vt:lpstr>CW-Lending, Grants, and Disb</vt:lpstr>
      <vt:lpstr>EA-Sov Approvals by Ctry</vt:lpstr>
      <vt:lpstr>EA-Nonsov Approvals by Ctry</vt:lpstr>
      <vt:lpstr>EA-lending, Grants, Disb</vt:lpstr>
      <vt:lpstr>PA-Sov Approvals by Ctry</vt:lpstr>
      <vt:lpstr>PA-Nonsov Approvals by Ctry</vt:lpstr>
      <vt:lpstr>PA-lending, grants, disb</vt:lpstr>
      <vt:lpstr>SA-Sov Approvals by Ctry</vt:lpstr>
      <vt:lpstr>SA-Nonsov Approvals by Ctry</vt:lpstr>
      <vt:lpstr>SA-lending, grants, disb</vt:lpstr>
      <vt:lpstr>SE-Sov Approvals by Ctry</vt:lpstr>
      <vt:lpstr>SE-Nonsov Approvals by Ctry</vt:lpstr>
      <vt:lpstr>SE-lending, grant, and disb</vt:lpstr>
      <vt:lpstr>Sov Commitments</vt:lpstr>
      <vt:lpstr>'CW-Lending, Grants, and Disb'!Print_Area</vt:lpstr>
      <vt:lpstr>'CW-Sov Approvals by Country'!Print_Area</vt:lpstr>
      <vt:lpstr>'SA-Sov Approvals by Ctry'!Print_Area</vt:lpstr>
      <vt:lpstr>'SE-Sov Approvals by Ctry'!Print_Titles</vt:lpstr>
      <vt:lpstr>'Sov Commitments'!Print_Titles</vt:lpstr>
    </vt:vector>
  </TitlesOfParts>
  <Company>Asian Development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Sovereign Commitments, 2024 ($ million)</dc:title>
  <dc:creator>old</dc:creator>
  <cp:keywords>This table presents ADB sovereign commitments for 2024.</cp:keywords>
  <cp:lastModifiedBy>Aldwin Thadeus S. Sutarez</cp:lastModifiedBy>
  <cp:lastPrinted>2025-04-02T00:51:27Z</cp:lastPrinted>
  <dcterms:created xsi:type="dcterms:W3CDTF">2010-12-13T09:40:53Z</dcterms:created>
  <dcterms:modified xsi:type="dcterms:W3CDTF">2025-04-14T10:07:47Z</dcterms:modified>
  <cp:category>adb annual report 2024, adb annual reports, adb operations, adb operational data, sovereign commitments, asian development fund, ordinary capital resources, loans, guarantees, grants, cofinancing, agriculture, natural resources, rural development, education, energy, finance, industry and trade, information and communication technology, public sector management, transport, urban infrastructure and services, multisector, central and west asia, east asia, pacific, south asia, southeast asia</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0x0101004C90B54C17B4C349AF9CAC9779232DC5</vt:lpwstr>
  </property>
  <property fmtid="{D5CDD505-2E9C-101B-9397-08002B2CF9AE}" pid="3" name="ia017ac09b1942648b563fe0b2b14d52">
    <vt:lpwstr>DCKD|21d5d440-b37e-457d-b680-97f45527681a</vt:lpwstr>
  </property>
  <property fmtid="{D5CDD505-2E9C-101B-9397-08002B2CF9AE}" pid="4" name="MSIP_Label_817d4574-7375-4d17-b29c-6e4c6df0fcb0_Enabled">
    <vt:lpwstr>true</vt:lpwstr>
  </property>
  <property fmtid="{D5CDD505-2E9C-101B-9397-08002B2CF9AE}" pid="5" name="MSIP_Label_817d4574-7375-4d17-b29c-6e4c6df0fcb0_SetDate">
    <vt:lpwstr>2025-04-14T10:07:32Z</vt:lpwstr>
  </property>
  <property fmtid="{D5CDD505-2E9C-101B-9397-08002B2CF9AE}" pid="6" name="MSIP_Label_817d4574-7375-4d17-b29c-6e4c6df0fcb0_Method">
    <vt:lpwstr>Standard</vt:lpwstr>
  </property>
  <property fmtid="{D5CDD505-2E9C-101B-9397-08002B2CF9AE}" pid="7" name="MSIP_Label_817d4574-7375-4d17-b29c-6e4c6df0fcb0_Name">
    <vt:lpwstr>ADB Internal</vt:lpwstr>
  </property>
  <property fmtid="{D5CDD505-2E9C-101B-9397-08002B2CF9AE}" pid="8" name="MSIP_Label_817d4574-7375-4d17-b29c-6e4c6df0fcb0_SiteId">
    <vt:lpwstr>9495d6bb-41c2-4c58-848f-92e52cf3d640</vt:lpwstr>
  </property>
  <property fmtid="{D5CDD505-2E9C-101B-9397-08002B2CF9AE}" pid="9" name="MSIP_Label_817d4574-7375-4d17-b29c-6e4c6df0fcb0_ActionId">
    <vt:lpwstr>8501e495-8853-4090-aac0-62708a1056dd</vt:lpwstr>
  </property>
  <property fmtid="{D5CDD505-2E9C-101B-9397-08002B2CF9AE}" pid="10" name="MSIP_Label_817d4574-7375-4d17-b29c-6e4c6df0fcb0_ContentBits">
    <vt:lpwstr>2</vt:lpwstr>
  </property>
  <property fmtid="{D5CDD505-2E9C-101B-9397-08002B2CF9AE}" pid="11" name="MSIP_Label_817d4574-7375-4d17-b29c-6e4c6df0fcb0_Tag">
    <vt:lpwstr>10, 3, 0, 1</vt:lpwstr>
  </property>
  <property fmtid="{D5CDD505-2E9C-101B-9397-08002B2CF9AE}" pid="12" name="MediaServiceImageTags">
    <vt:lpwstr/>
  </property>
</Properties>
</file>