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d.docs.live.net/6eeda90159aaed44/Desktop/Files/Country reports/files to be uploaded in sme portal/"/>
    </mc:Choice>
  </mc:AlternateContent>
  <xr:revisionPtr revIDLastSave="10" documentId="13_ncr:1_{376D66CA-EB45-4688-81E0-66A59574CF9A}" xr6:coauthVersionLast="47" xr6:coauthVersionMax="47" xr10:uidLastSave="{74B9C91B-5678-46A4-8EE9-D5AFC374EBBD}"/>
  <bookViews>
    <workbookView xWindow="-98" yWindow="-98" windowWidth="21795" windowHeight="13875" tabRatio="674" xr2:uid="{98EA39DE-3069-455D-AA8C-95266FABA6DC}"/>
  </bookViews>
  <sheets>
    <sheet name="Table 1_IND" sheetId="8" r:id="rId1"/>
    <sheet name="Table 2_IND" sheetId="1" r:id="rId2"/>
    <sheet name="Table 3_IND" sheetId="5" r:id="rId3"/>
    <sheet name="Table 4_IND"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E15" i="1"/>
  <c r="C18" i="1"/>
  <c r="C22" i="1"/>
  <c r="D22" i="1"/>
  <c r="D18" i="1"/>
  <c r="D11" i="1"/>
  <c r="D10" i="1"/>
  <c r="D9" i="1"/>
  <c r="E22" i="1"/>
  <c r="E18" i="1"/>
  <c r="F22" i="1"/>
  <c r="F18" i="1"/>
  <c r="H22" i="1"/>
  <c r="H21" i="1"/>
  <c r="H18" i="1"/>
</calcChain>
</file>

<file path=xl/sharedStrings.xml><?xml version="1.0" encoding="utf-8"?>
<sst xmlns="http://schemas.openxmlformats.org/spreadsheetml/2006/main" count="617" uniqueCount="157">
  <si>
    <t>Item</t>
  </si>
  <si>
    <t xml:space="preserve">Large </t>
  </si>
  <si>
    <t xml:space="preserve">   Micro</t>
  </si>
  <si>
    <t xml:space="preserve">   Small</t>
  </si>
  <si>
    <t xml:space="preserve">   Medium-sized</t>
  </si>
  <si>
    <t>Unit</t>
  </si>
  <si>
    <t>Number</t>
  </si>
  <si>
    <t>%</t>
  </si>
  <si>
    <t>MSME to total</t>
  </si>
  <si>
    <t>MSME growth</t>
  </si>
  <si>
    <t>MSME employees to total</t>
  </si>
  <si>
    <t>MSME employees growth</t>
  </si>
  <si>
    <t>MSMEs</t>
  </si>
  <si>
    <t>Total</t>
  </si>
  <si>
    <t>% to GDP</t>
  </si>
  <si>
    <t>MSME exports to total export value</t>
  </si>
  <si>
    <t>MSME export growth</t>
  </si>
  <si>
    <t>MSME loans outstanding</t>
  </si>
  <si>
    <t>MSME loans to GDP</t>
  </si>
  <si>
    <t>MSME loan growth</t>
  </si>
  <si>
    <t>Nonperforming loans (NPLs)</t>
  </si>
  <si>
    <t xml:space="preserve">   MSME NPLs to total MSME loans</t>
  </si>
  <si>
    <t xml:space="preserve">   (Gross NPLs to total bank loans)</t>
  </si>
  <si>
    <t>MSME loan borrowers</t>
  </si>
  <si>
    <t xml:space="preserve">   Agriculture, forestry, and fisheries</t>
  </si>
  <si>
    <t xml:space="preserve">   Manufacturing</t>
  </si>
  <si>
    <t xml:space="preserve">   Transportation and communication</t>
  </si>
  <si>
    <t xml:space="preserve">   Construction</t>
  </si>
  <si>
    <t xml:space="preserve">   Wholesale and retail trade</t>
  </si>
  <si>
    <t xml:space="preserve">   Other services</t>
  </si>
  <si>
    <t xml:space="preserve">   Others</t>
  </si>
  <si>
    <t>MSME loans by type of use</t>
  </si>
  <si>
    <t xml:space="preserve">   For working capital</t>
  </si>
  <si>
    <t xml:space="preserve">   For capital investment</t>
  </si>
  <si>
    <t>MSME loans by tenor</t>
  </si>
  <si>
    <t xml:space="preserve">   Less than 1 year</t>
  </si>
  <si>
    <t xml:space="preserve">   1-5 years</t>
  </si>
  <si>
    <t xml:space="preserve">   More than 5 years</t>
  </si>
  <si>
    <t xml:space="preserve">   Growth</t>
  </si>
  <si>
    <t>Capital Markets</t>
  </si>
  <si>
    <t xml:space="preserve">   Market capitalization</t>
  </si>
  <si>
    <t xml:space="preserve">   Trading value</t>
  </si>
  <si>
    <t>Name</t>
  </si>
  <si>
    <t>Outline</t>
  </si>
  <si>
    <t>Asian Development Bank (ADB) Asia SME Monitor 2024</t>
  </si>
  <si>
    <t>Benchmark Regularion</t>
  </si>
  <si>
    <t>Focal Government Authority for MSMEs</t>
  </si>
  <si>
    <t>Table 2: MSME Landscape</t>
  </si>
  <si>
    <t>Table 3: MSME Financing</t>
  </si>
  <si>
    <t>Table 4: Policies and Regulations</t>
  </si>
  <si>
    <t>Micro</t>
  </si>
  <si>
    <t>Small</t>
  </si>
  <si>
    <t>Medium</t>
  </si>
  <si>
    <t>Key Policies and Strategies</t>
  </si>
  <si>
    <t>Source: ADB Asia SME Monitor 2024 database.</t>
  </si>
  <si>
    <t>…</t>
  </si>
  <si>
    <t xml:space="preserve">Source: ADB Asia SME Monitor 2024 database. </t>
  </si>
  <si>
    <t>...</t>
  </si>
  <si>
    <t xml:space="preserve">   Listed companies</t>
  </si>
  <si>
    <t>Public Finance and Guarantees</t>
  </si>
  <si>
    <t>Employment</t>
  </si>
  <si>
    <t>MSMEs by sector</t>
  </si>
  <si>
    <t>MSME employees by sector</t>
  </si>
  <si>
    <t>MSME imports to total import value</t>
  </si>
  <si>
    <t>MSME import growth</t>
  </si>
  <si>
    <t xml:space="preserve">   MSME NPLs</t>
  </si>
  <si>
    <t>End of yeat data</t>
  </si>
  <si>
    <t>MSME GDP</t>
  </si>
  <si>
    <t>MSME GDP to total</t>
  </si>
  <si>
    <t>MSME GDP growth</t>
  </si>
  <si>
    <t>MSME exports</t>
  </si>
  <si>
    <t>MSME imports</t>
  </si>
  <si>
    <t>Sector</t>
  </si>
  <si>
    <t>Manufacturing</t>
  </si>
  <si>
    <t>Annual turnover</t>
  </si>
  <si>
    <t xml:space="preserve">   Urban</t>
  </si>
  <si>
    <t xml:space="preserve">   Rural</t>
  </si>
  <si>
    <t>INDIA</t>
  </si>
  <si>
    <t>Table 1: MSME Definition</t>
  </si>
  <si>
    <t>Investment in plant and machinery does not exceed Rs2.5 million</t>
  </si>
  <si>
    <t>Investment in plant and machinery is more than Rs2.5 million but does not exceed Rs50.0 million</t>
  </si>
  <si>
    <t>Investment in plant and machinery is more than RS50 million but does not exceed Rs100 million</t>
  </si>
  <si>
    <t>Services</t>
  </si>
  <si>
    <t>Investment in equipment does not exceed Rs1 million</t>
  </si>
  <si>
    <t>Investment in equipment is more than Rs1 million but does not exceed Rs20 million</t>
  </si>
  <si>
    <t>Investment in equipment is more than Rs20million but does not exceed Rs50 million</t>
  </si>
  <si>
    <t>Not more than Rs10 million</t>
  </si>
  <si>
    <t>Not more than Rs100 million</t>
  </si>
  <si>
    <t>Not more than Rs500 million</t>
  </si>
  <si>
    <t>Not more than Rs50 million</t>
  </si>
  <si>
    <t>Not more than Rs2.5 billion</t>
  </si>
  <si>
    <t>MSME = micro, small, and medium-sized enterprise.</t>
  </si>
  <si>
    <t>Note: Definitions apply to firms engaged in manufacturing and services.</t>
  </si>
  <si>
    <t xml:space="preserve">Source: ADB Asia SME Monitor 2024 database. Data from the Micro, Small and Medium Enterprises Development Act of 2006, amendment (1 June 2020) and Udyam Registration manual. </t>
  </si>
  <si>
    <t>A. Definition after 1 July 2020</t>
  </si>
  <si>
    <t>B. Definition before 30 June 2020</t>
  </si>
  <si>
    <t>Investment in plant and machinery or equipment</t>
  </si>
  <si>
    <t>Fiscal year data (end-March)*</t>
  </si>
  <si>
    <t>MSMEs by region</t>
  </si>
  <si>
    <t>MSME employees by region</t>
  </si>
  <si>
    <t>GDP, Rs bil.</t>
  </si>
  <si>
    <t>$ mil.</t>
  </si>
  <si>
    <t>MSME GVA to total</t>
  </si>
  <si>
    <t>MSME GVA growth</t>
  </si>
  <si>
    <t>GDP=gross domestic product; GVA=gross value added; MSME=micro, small, and medium-sized enterprise; RBI=Reserve Bank of India.</t>
  </si>
  <si>
    <t>Bank Loans (commercial banks)</t>
  </si>
  <si>
    <t>Rs mil.</t>
  </si>
  <si>
    <t>MSME loans to total loans</t>
  </si>
  <si>
    <t>MSME loans by sector</t>
  </si>
  <si>
    <t>MSME loans by region</t>
  </si>
  <si>
    <t>Bank Loans (urban cooperative banks [UCBs])</t>
  </si>
  <si>
    <t>MSME loans to GDP**</t>
  </si>
  <si>
    <t xml:space="preserve">Table 3a: Small Industries Development Bank of India (SIDBI) MSME Loans </t>
  </si>
  <si>
    <t>GDP = gross domestic product; MSME = micro, small, and medium-sized enterprise.</t>
  </si>
  <si>
    <t>* The fiscal year (FY) of the Government of India ends on 31 March; e.g., 2023 covers data from 1 April 2022 to 31 March 2023.</t>
  </si>
  <si>
    <t>Source: ADB Asia SME Monitor 2024 database. Data from SIDBI.</t>
  </si>
  <si>
    <t xml:space="preserve">** Based on real GDP. GDP at Constant Prices, 2011-12 series is considered. For FY 2023 Second Advance Estimate (released by MOSPI) is used for calculation. </t>
  </si>
  <si>
    <t>BSE SME Exchange</t>
  </si>
  <si>
    <t>NSE Emerge</t>
  </si>
  <si>
    <t xml:space="preserve">   MSMEs guaranteed</t>
  </si>
  <si>
    <t xml:space="preserve">   Nonperforming guaranteed loans</t>
  </si>
  <si>
    <t>% of total</t>
  </si>
  <si>
    <t>Credit guarantee scheme for MSMEs - CGTMSE</t>
  </si>
  <si>
    <t>Credit guarantee scheme for MSMEs - CGFMU</t>
  </si>
  <si>
    <t>Refinancing scheme - Mudra Loans</t>
  </si>
  <si>
    <t xml:space="preserve">   Loans disbursed to MSMEs</t>
  </si>
  <si>
    <t>BSE=Bombay Stock Exchange; CGFMU=Credit Guarantee Fund for Micro Unit; CGTMSE=Credit Guarantee Fund Trust for Micro and Small Enterprises; GDP=gross domestic product; MSME=micro, small, and medium-sized enterprise; NSE=National Stock Exchange.</t>
  </si>
  <si>
    <r>
      <t>2024</t>
    </r>
    <r>
      <rPr>
        <sz val="9"/>
        <color theme="1"/>
        <rFont val="Arial"/>
        <family val="2"/>
      </rPr>
      <t>**</t>
    </r>
  </si>
  <si>
    <t xml:space="preserve">* The fiscal year (FY) of the Government of India ends on 31 March; e.g., 2024 covers data from 1 April 2023 to 31 March 2024. </t>
  </si>
  <si>
    <t>** Provisional data.</t>
  </si>
  <si>
    <t xml:space="preserve">   Guaranteed loans approved</t>
  </si>
  <si>
    <t>Micro, Small and Medium Enterprise Development (MSMED) Act 2006</t>
  </si>
  <si>
    <t>Ministry of Micro, Small, and Medium-Sized Enterprises</t>
  </si>
  <si>
    <t>National Manufacturing Competitiveness Programme (2005)</t>
  </si>
  <si>
    <t>A 10-component program aimed at building the capacity of MSME manufacturers to enable them to compete with multinationals both in domestic and international markets. Components include marketing support, building awareness, and training.</t>
  </si>
  <si>
    <t>Scheme of Fund for Regeneration of Traditional Industries (SFURTI) (2005–06)</t>
  </si>
  <si>
    <t xml:space="preserve">Improving the productivity of traditional industries by organizing clusters. </t>
  </si>
  <si>
    <t>Rajiv Gandhi Udyami Mitra Yojna (2008)</t>
  </si>
  <si>
    <t>Support to potential ﬁrst-generation entrepreneurs and existing entrepreneurs on legal and procedural issues in  completing formalities required for establishing and running an enterprise.</t>
  </si>
  <si>
    <t>Public Procurement Policy for Goods and Services Produced and Rendered by Micro and Small Enterprises (2012)</t>
  </si>
  <si>
    <t>Mandating central governmental ministries and departments to procure a minimum of 20% of their total purchases of goods and services from MSMEs.</t>
  </si>
  <si>
    <t>National Strategy for Financial Inclusion (NSFI) 2019-2024</t>
  </si>
  <si>
    <t>NSFI (2019-24) is a document outlining the vision and various action plans to make financial services available, accessible, and affordable to all vulnerable segments and sectors of the economy, including MSMEs, in a safe,  transparent manner that supports inclusive and resilient multistakeholder-led growth. It does not yet have segment/sector specific plans.</t>
  </si>
  <si>
    <t>MSME=micro, small, and medium-sized enterprise.</t>
  </si>
  <si>
    <t>GVA, Rs bil.</t>
  </si>
  <si>
    <t>% to GVA</t>
  </si>
  <si>
    <r>
      <t>Scale of Enterprises</t>
    </r>
    <r>
      <rPr>
        <sz val="9"/>
        <color theme="1"/>
        <rFont val="Arial"/>
        <family val="2"/>
      </rPr>
      <t>**</t>
    </r>
  </si>
  <si>
    <t>MSME GVA***</t>
  </si>
  <si>
    <t>*** RBI Report of the Expert Committee on Micro, Small and Medium Enterprises. GVA is estimated by income approach with FY2012 as base year (compensation of employees + operating surplus + consumption for fixed capital).</t>
  </si>
  <si>
    <t>End of year data</t>
  </si>
  <si>
    <r>
      <t>2024</t>
    </r>
    <r>
      <rPr>
        <sz val="9"/>
        <color theme="1"/>
        <rFont val="Arial"/>
        <family val="2"/>
      </rPr>
      <t>*</t>
    </r>
  </si>
  <si>
    <t>** Data for 2019 are based on the Udyog Aadhar Memorandum (UAM) filing (online registration system). Data for 2020-2022 are based on the Udyam Registration (new online registration system using new MSME definition since July 2020). Data for 2024 are based on the Udyam Assist Platform (UAP) data plus informal microenterprises (IME) data.</t>
  </si>
  <si>
    <t xml:space="preserve">Source: ADB Asia SME Monitor 2024 database. Data from a series of the Annual Report of Ministry of Micro, Small and Medium Enterprises. </t>
  </si>
  <si>
    <r>
      <t>Output</t>
    </r>
    <r>
      <rPr>
        <sz val="9"/>
        <color theme="1"/>
        <rFont val="Arial"/>
        <family val="2"/>
      </rPr>
      <t>*</t>
    </r>
  </si>
  <si>
    <r>
      <t>Exports</t>
    </r>
    <r>
      <rPr>
        <sz val="9"/>
        <color theme="1"/>
        <rFont val="Arial"/>
        <family val="2"/>
      </rPr>
      <t>*</t>
    </r>
  </si>
  <si>
    <r>
      <t>Imports</t>
    </r>
    <r>
      <rPr>
        <sz val="9"/>
        <color theme="1"/>
        <rFont val="Arial"/>
        <family val="2"/>
      </rPr>
      <t>*</t>
    </r>
  </si>
  <si>
    <t>* End-March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</si>
</sst>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_);_(* \(#,##0.0\);_(* &quot;-&quot;??_);_(@_)"/>
    <numFmt numFmtId="166" formatCode="_(* #,##0_);_(* \(#,##0\);_(* &quot;-&quot;??_);_(@_)"/>
    <numFmt numFmtId="167" formatCode="0.0%"/>
  </numFmts>
  <fonts count="21" x14ac:knownFonts="1">
    <font>
      <sz val="11"/>
      <color theme="1"/>
      <name val="Aptos Narrow"/>
      <family val="2"/>
      <scheme val="minor"/>
    </font>
    <font>
      <sz val="11"/>
      <color theme="1"/>
      <name val="Aptos Narrow"/>
      <family val="2"/>
      <scheme val="minor"/>
    </font>
    <font>
      <sz val="8"/>
      <name val="Arial"/>
      <family val="2"/>
    </font>
    <font>
      <b/>
      <sz val="14"/>
      <color theme="8" tint="-0.249977111117893"/>
      <name val="Arial"/>
      <family val="2"/>
    </font>
    <font>
      <sz val="8"/>
      <color rgb="FFFF0000"/>
      <name val="Arial"/>
      <family val="2"/>
    </font>
    <font>
      <b/>
      <sz val="14"/>
      <name val="Arial"/>
      <family val="2"/>
    </font>
    <font>
      <sz val="8"/>
      <color theme="1"/>
      <name val="Arial"/>
      <family val="2"/>
    </font>
    <font>
      <b/>
      <sz val="10"/>
      <name val="Arial"/>
      <family val="2"/>
    </font>
    <font>
      <b/>
      <sz val="9"/>
      <color theme="1"/>
      <name val="Arial"/>
      <family val="2"/>
    </font>
    <font>
      <sz val="9"/>
      <color theme="1"/>
      <name val="Arial"/>
      <family val="2"/>
    </font>
    <font>
      <b/>
      <sz val="11"/>
      <color theme="1"/>
      <name val="Arial"/>
      <family val="2"/>
    </font>
    <font>
      <sz val="11"/>
      <color theme="1"/>
      <name val="Arial"/>
      <family val="2"/>
    </font>
    <font>
      <sz val="9"/>
      <name val="Arial"/>
      <family val="2"/>
    </font>
    <font>
      <b/>
      <sz val="10"/>
      <color theme="1"/>
      <name val="Arial"/>
      <family val="2"/>
    </font>
    <font>
      <sz val="11"/>
      <color rgb="FFFF0000"/>
      <name val="Arial"/>
      <family val="2"/>
    </font>
    <font>
      <i/>
      <sz val="9"/>
      <color theme="1"/>
      <name val="Arial"/>
      <family val="2"/>
    </font>
    <font>
      <b/>
      <sz val="8"/>
      <color theme="1"/>
      <name val="Arial"/>
      <family val="2"/>
    </font>
    <font>
      <sz val="9"/>
      <color rgb="FF000000"/>
      <name val="Arial"/>
      <family val="2"/>
    </font>
    <font>
      <b/>
      <sz val="12"/>
      <color rgb="FFFF0000"/>
      <name val="Arial"/>
      <family val="2"/>
    </font>
    <font>
      <b/>
      <sz val="8"/>
      <name val="Arial"/>
      <family val="2"/>
    </font>
    <font>
      <b/>
      <sz val="9"/>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89999084444715716"/>
        <bgColor indexed="64"/>
      </patternFill>
    </fill>
    <fill>
      <patternFill patternType="solid">
        <fgColor theme="0"/>
        <bgColor rgb="FF000000"/>
      </patternFill>
    </fill>
  </fills>
  <borders count="9">
    <border>
      <left/>
      <right/>
      <top/>
      <bottom/>
      <diagonal/>
    </border>
    <border>
      <left/>
      <right/>
      <top style="thin">
        <color auto="1"/>
      </top>
      <bottom style="double">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auto="1"/>
      </bottom>
      <diagonal/>
    </border>
    <border>
      <left/>
      <right/>
      <top style="thin">
        <color auto="1"/>
      </top>
      <bottom/>
      <diagonal/>
    </border>
    <border>
      <left/>
      <right/>
      <top style="thin">
        <color auto="1"/>
      </top>
      <bottom style="hair">
        <color auto="1"/>
      </bottom>
      <diagonal/>
    </border>
    <border>
      <left/>
      <right/>
      <top style="hair">
        <color auto="1"/>
      </top>
      <bottom style="thin">
        <color auto="1"/>
      </bottom>
      <diagonal/>
    </border>
  </borders>
  <cellStyleXfs count="7">
    <xf numFmtId="0" fontId="0"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09">
    <xf numFmtId="0" fontId="0" fillId="0" borderId="0" xfId="0"/>
    <xf numFmtId="0" fontId="3" fillId="3" borderId="0" xfId="0" applyFont="1" applyFill="1" applyAlignment="1">
      <alignment horizontal="left" vertical="center"/>
    </xf>
    <xf numFmtId="0" fontId="2" fillId="3" borderId="0" xfId="0" applyFont="1" applyFill="1"/>
    <xf numFmtId="0" fontId="2" fillId="0" borderId="0" xfId="0" applyFont="1"/>
    <xf numFmtId="0" fontId="5" fillId="3" borderId="0" xfId="0" applyFont="1" applyFill="1" applyAlignment="1">
      <alignment horizontal="left" vertical="center"/>
    </xf>
    <xf numFmtId="0" fontId="6" fillId="3" borderId="0" xfId="0" applyFont="1" applyFill="1"/>
    <xf numFmtId="0" fontId="6" fillId="0" borderId="0" xfId="0" applyFont="1"/>
    <xf numFmtId="0" fontId="4" fillId="0" borderId="0" xfId="0" applyFont="1"/>
    <xf numFmtId="0" fontId="11" fillId="3" borderId="0" xfId="0" applyFont="1" applyFill="1"/>
    <xf numFmtId="0" fontId="11" fillId="0" borderId="0" xfId="0" applyFont="1"/>
    <xf numFmtId="0" fontId="8" fillId="3" borderId="7" xfId="0" applyFont="1" applyFill="1" applyBorder="1"/>
    <xf numFmtId="0" fontId="9" fillId="3" borderId="4" xfId="0" applyFont="1" applyFill="1" applyBorder="1"/>
    <xf numFmtId="0" fontId="9" fillId="3" borderId="0" xfId="0" applyFont="1" applyFill="1"/>
    <xf numFmtId="0" fontId="9" fillId="3" borderId="2" xfId="0" applyFont="1" applyFill="1" applyBorder="1"/>
    <xf numFmtId="0" fontId="9" fillId="3" borderId="5" xfId="0" applyFont="1" applyFill="1" applyBorder="1"/>
    <xf numFmtId="0" fontId="12" fillId="3" borderId="0" xfId="0" applyFont="1" applyFill="1"/>
    <xf numFmtId="0" fontId="13" fillId="3" borderId="0" xfId="0" applyFont="1" applyFill="1"/>
    <xf numFmtId="0" fontId="8" fillId="2" borderId="1" xfId="0" applyFont="1" applyFill="1" applyBorder="1"/>
    <xf numFmtId="0" fontId="8" fillId="2" borderId="1" xfId="0" applyFont="1" applyFill="1" applyBorder="1" applyAlignment="1">
      <alignment horizontal="center"/>
    </xf>
    <xf numFmtId="165" fontId="9" fillId="3" borderId="0" xfId="2" applyNumberFormat="1" applyFont="1" applyFill="1"/>
    <xf numFmtId="166" fontId="9" fillId="3" borderId="0" xfId="2" applyNumberFormat="1" applyFont="1" applyFill="1"/>
    <xf numFmtId="165" fontId="9" fillId="3" borderId="2" xfId="2" applyNumberFormat="1" applyFont="1" applyFill="1" applyBorder="1"/>
    <xf numFmtId="166" fontId="9" fillId="3" borderId="0" xfId="2" applyNumberFormat="1" applyFont="1" applyFill="1" applyBorder="1"/>
    <xf numFmtId="0" fontId="9" fillId="3" borderId="0" xfId="0" applyFont="1" applyFill="1" applyAlignment="1">
      <alignment horizontal="right"/>
    </xf>
    <xf numFmtId="0" fontId="9" fillId="3" borderId="5" xfId="0" applyFont="1" applyFill="1" applyBorder="1" applyAlignment="1">
      <alignment horizontal="right"/>
    </xf>
    <xf numFmtId="165" fontId="4" fillId="0" borderId="0" xfId="2" applyNumberFormat="1" applyFont="1"/>
    <xf numFmtId="164" fontId="4" fillId="0" borderId="0" xfId="0" applyNumberFormat="1" applyFont="1"/>
    <xf numFmtId="0" fontId="14" fillId="0" borderId="0" xfId="0" applyFont="1"/>
    <xf numFmtId="0" fontId="9" fillId="0" borderId="0" xfId="0" applyFont="1"/>
    <xf numFmtId="165" fontId="9" fillId="3" borderId="0" xfId="2" applyNumberFormat="1" applyFont="1" applyFill="1" applyAlignment="1">
      <alignment horizontal="right"/>
    </xf>
    <xf numFmtId="166" fontId="9" fillId="3" borderId="0" xfId="2" applyNumberFormat="1" applyFont="1" applyFill="1" applyAlignment="1">
      <alignment horizontal="right"/>
    </xf>
    <xf numFmtId="165" fontId="9" fillId="3" borderId="2" xfId="2" applyNumberFormat="1" applyFont="1" applyFill="1" applyBorder="1" applyAlignment="1">
      <alignment horizontal="right"/>
    </xf>
    <xf numFmtId="165" fontId="9" fillId="3" borderId="4" xfId="2" applyNumberFormat="1" applyFont="1" applyFill="1" applyBorder="1" applyAlignment="1">
      <alignment horizontal="right"/>
    </xf>
    <xf numFmtId="165" fontId="9" fillId="3" borderId="0" xfId="2" applyNumberFormat="1" applyFont="1" applyFill="1" applyBorder="1" applyAlignment="1">
      <alignment horizontal="right"/>
    </xf>
    <xf numFmtId="165" fontId="9" fillId="3" borderId="5" xfId="2" applyNumberFormat="1" applyFont="1" applyFill="1" applyBorder="1" applyAlignment="1">
      <alignment horizontal="right"/>
    </xf>
    <xf numFmtId="166" fontId="9" fillId="3" borderId="0" xfId="2" applyNumberFormat="1" applyFont="1" applyFill="1" applyBorder="1" applyAlignment="1">
      <alignment horizontal="right"/>
    </xf>
    <xf numFmtId="0" fontId="10" fillId="3" borderId="0" xfId="0" applyFont="1" applyFill="1"/>
    <xf numFmtId="0" fontId="8" fillId="4" borderId="4" xfId="0" applyFont="1" applyFill="1" applyBorder="1"/>
    <xf numFmtId="0" fontId="9" fillId="4" borderId="4" xfId="0" applyFont="1" applyFill="1" applyBorder="1"/>
    <xf numFmtId="0" fontId="8" fillId="4" borderId="0" xfId="0" applyFont="1" applyFill="1"/>
    <xf numFmtId="0" fontId="9" fillId="4" borderId="0" xfId="0" applyFont="1" applyFill="1"/>
    <xf numFmtId="165" fontId="9" fillId="4" borderId="0" xfId="2" applyNumberFormat="1" applyFont="1" applyFill="1"/>
    <xf numFmtId="0" fontId="8" fillId="4" borderId="6" xfId="0" applyFont="1" applyFill="1" applyBorder="1"/>
    <xf numFmtId="0" fontId="9" fillId="4" borderId="6" xfId="0" applyFont="1" applyFill="1" applyBorder="1"/>
    <xf numFmtId="164" fontId="9" fillId="4" borderId="6" xfId="0" applyNumberFormat="1" applyFont="1" applyFill="1" applyBorder="1"/>
    <xf numFmtId="166" fontId="9" fillId="3" borderId="4" xfId="2" applyNumberFormat="1" applyFont="1" applyFill="1" applyBorder="1" applyAlignment="1">
      <alignment horizontal="right"/>
    </xf>
    <xf numFmtId="0" fontId="12" fillId="3" borderId="7" xfId="0" applyFont="1" applyFill="1" applyBorder="1"/>
    <xf numFmtId="165" fontId="6" fillId="3" borderId="0" xfId="3" applyNumberFormat="1" applyFont="1" applyFill="1"/>
    <xf numFmtId="0" fontId="15" fillId="3" borderId="0" xfId="0" applyFont="1" applyFill="1"/>
    <xf numFmtId="165" fontId="9" fillId="4" borderId="6" xfId="0" applyNumberFormat="1" applyFont="1" applyFill="1" applyBorder="1" applyAlignment="1">
      <alignment horizontal="right"/>
    </xf>
    <xf numFmtId="164" fontId="9" fillId="3" borderId="0" xfId="2" applyFont="1" applyFill="1" applyAlignment="1">
      <alignment horizontal="right"/>
    </xf>
    <xf numFmtId="0" fontId="3" fillId="3" borderId="0" xfId="5" applyFont="1" applyFill="1" applyAlignment="1">
      <alignment horizontal="left" vertical="center"/>
    </xf>
    <xf numFmtId="0" fontId="6" fillId="3" borderId="0" xfId="5" applyFont="1" applyFill="1"/>
    <xf numFmtId="0" fontId="6" fillId="0" borderId="0" xfId="5" applyFont="1"/>
    <xf numFmtId="0" fontId="5" fillId="3" borderId="0" xfId="5" applyFont="1" applyFill="1" applyAlignment="1">
      <alignment horizontal="left" vertical="center"/>
    </xf>
    <xf numFmtId="0" fontId="18" fillId="3" borderId="0" xfId="5" applyFont="1" applyFill="1"/>
    <xf numFmtId="0" fontId="7" fillId="3" borderId="0" xfId="5" applyFont="1" applyFill="1" applyAlignment="1">
      <alignment horizontal="left" vertical="center"/>
    </xf>
    <xf numFmtId="0" fontId="16" fillId="3" borderId="0" xfId="5" applyFont="1" applyFill="1"/>
    <xf numFmtId="0" fontId="16" fillId="0" borderId="0" xfId="5" applyFont="1"/>
    <xf numFmtId="0" fontId="19" fillId="3" borderId="0" xfId="5" applyFont="1" applyFill="1"/>
    <xf numFmtId="0" fontId="19" fillId="0" borderId="0" xfId="5" applyFont="1"/>
    <xf numFmtId="0" fontId="4" fillId="0" borderId="0" xfId="5" applyFont="1"/>
    <xf numFmtId="2" fontId="6" fillId="0" borderId="0" xfId="5" applyNumberFormat="1" applyFont="1"/>
    <xf numFmtId="167" fontId="6" fillId="0" borderId="0" xfId="6" applyNumberFormat="1" applyFont="1" applyFill="1"/>
    <xf numFmtId="0" fontId="11" fillId="0" borderId="0" xfId="5" applyFont="1"/>
    <xf numFmtId="0" fontId="8" fillId="2" borderId="1" xfId="5" applyFont="1" applyFill="1" applyBorder="1" applyAlignment="1">
      <alignment horizontal="left" vertical="center" wrapText="1"/>
    </xf>
    <xf numFmtId="0" fontId="8" fillId="2" borderId="1" xfId="5" applyFont="1" applyFill="1" applyBorder="1" applyAlignment="1">
      <alignment horizontal="center" vertical="center" wrapText="1"/>
    </xf>
    <xf numFmtId="0" fontId="9" fillId="3" borderId="2" xfId="5" applyFont="1" applyFill="1" applyBorder="1" applyAlignment="1">
      <alignment vertical="center" wrapText="1"/>
    </xf>
    <xf numFmtId="0" fontId="9" fillId="3" borderId="7" xfId="5" applyFont="1" applyFill="1" applyBorder="1" applyAlignment="1">
      <alignment vertical="center" wrapText="1"/>
    </xf>
    <xf numFmtId="0" fontId="9" fillId="3" borderId="7" xfId="5" applyFont="1" applyFill="1" applyBorder="1" applyAlignment="1">
      <alignment horizontal="justify" vertical="center" wrapText="1"/>
    </xf>
    <xf numFmtId="0" fontId="9" fillId="3" borderId="5" xfId="5" applyFont="1" applyFill="1" applyBorder="1" applyAlignment="1">
      <alignment vertical="center" wrapText="1"/>
    </xf>
    <xf numFmtId="0" fontId="9" fillId="3" borderId="5" xfId="5" applyFont="1" applyFill="1" applyBorder="1" applyAlignment="1">
      <alignment horizontal="justify" vertical="center" wrapText="1"/>
    </xf>
    <xf numFmtId="0" fontId="9" fillId="3" borderId="0" xfId="5" applyFont="1" applyFill="1" applyAlignment="1">
      <alignment vertical="center" wrapText="1"/>
    </xf>
    <xf numFmtId="0" fontId="9" fillId="3" borderId="0" xfId="5" applyFont="1" applyFill="1" applyAlignment="1">
      <alignment horizontal="justify" vertical="center" wrapText="1"/>
    </xf>
    <xf numFmtId="0" fontId="20" fillId="2" borderId="1" xfId="5" applyFont="1" applyFill="1" applyBorder="1" applyAlignment="1">
      <alignment horizontal="left" vertical="center"/>
    </xf>
    <xf numFmtId="0" fontId="20" fillId="2" borderId="1" xfId="5" applyFont="1" applyFill="1" applyBorder="1" applyAlignment="1">
      <alignment horizontal="center" vertical="center"/>
    </xf>
    <xf numFmtId="0" fontId="9" fillId="3" borderId="0" xfId="5" applyFont="1" applyFill="1" applyAlignment="1">
      <alignment horizontal="left" vertical="center"/>
    </xf>
    <xf numFmtId="0" fontId="9" fillId="3" borderId="0" xfId="5" applyFont="1" applyFill="1" applyAlignment="1">
      <alignment horizontal="left" vertical="center" wrapText="1"/>
    </xf>
    <xf numFmtId="0" fontId="9" fillId="3" borderId="8" xfId="5" applyFont="1" applyFill="1" applyBorder="1" applyAlignment="1">
      <alignment horizontal="left" vertical="center"/>
    </xf>
    <xf numFmtId="0" fontId="9" fillId="3" borderId="8" xfId="5" applyFont="1" applyFill="1" applyBorder="1" applyAlignment="1">
      <alignment horizontal="left" vertical="center" wrapText="1"/>
    </xf>
    <xf numFmtId="0" fontId="9" fillId="3" borderId="0" xfId="5" applyFont="1" applyFill="1"/>
    <xf numFmtId="0" fontId="17" fillId="5" borderId="0" xfId="0" applyFont="1" applyFill="1" applyAlignment="1">
      <alignment vertical="center"/>
    </xf>
    <xf numFmtId="0" fontId="17" fillId="5" borderId="0" xfId="0" applyFont="1" applyFill="1" applyAlignment="1">
      <alignment horizontal="left" vertical="center"/>
    </xf>
    <xf numFmtId="0" fontId="9" fillId="3" borderId="4" xfId="0" applyFont="1" applyFill="1" applyBorder="1" applyAlignment="1">
      <alignment horizontal="right"/>
    </xf>
    <xf numFmtId="166" fontId="9" fillId="3" borderId="5" xfId="2" applyNumberFormat="1" applyFont="1" applyFill="1" applyBorder="1" applyAlignment="1">
      <alignment horizontal="right"/>
    </xf>
    <xf numFmtId="164" fontId="9" fillId="3" borderId="0" xfId="2" applyFont="1" applyFill="1"/>
    <xf numFmtId="165" fontId="9" fillId="3" borderId="0" xfId="2" applyNumberFormat="1" applyFont="1" applyFill="1" applyBorder="1"/>
    <xf numFmtId="165" fontId="9" fillId="3" borderId="5" xfId="2" applyNumberFormat="1" applyFont="1" applyFill="1" applyBorder="1"/>
    <xf numFmtId="164" fontId="9" fillId="3" borderId="5" xfId="2" applyFont="1" applyFill="1" applyBorder="1" applyAlignment="1">
      <alignment horizontal="right"/>
    </xf>
    <xf numFmtId="164" fontId="9" fillId="3" borderId="5" xfId="2" applyFont="1" applyFill="1" applyBorder="1"/>
    <xf numFmtId="0" fontId="6" fillId="0" borderId="0" xfId="0" applyFont="1" applyAlignment="1">
      <alignment vertical="top"/>
    </xf>
    <xf numFmtId="0" fontId="12" fillId="3" borderId="0" xfId="0" applyFont="1" applyFill="1" applyAlignment="1">
      <alignment vertical="top"/>
    </xf>
    <xf numFmtId="0" fontId="9" fillId="3" borderId="0" xfId="0" applyFont="1" applyFill="1" applyAlignment="1">
      <alignment vertical="top"/>
    </xf>
    <xf numFmtId="0" fontId="12" fillId="3" borderId="0" xfId="5" applyFont="1" applyFill="1" applyAlignment="1">
      <alignment wrapText="1"/>
    </xf>
    <xf numFmtId="0" fontId="6" fillId="0" borderId="0" xfId="4" applyFont="1"/>
    <xf numFmtId="166" fontId="9" fillId="3" borderId="2" xfId="2" applyNumberFormat="1" applyFont="1" applyFill="1" applyBorder="1" applyAlignment="1">
      <alignment horizontal="right"/>
    </xf>
    <xf numFmtId="0" fontId="9" fillId="3" borderId="3" xfId="0" applyFont="1" applyFill="1" applyBorder="1" applyAlignment="1">
      <alignment horizontal="left" vertical="top" wrapText="1"/>
    </xf>
    <xf numFmtId="0" fontId="9" fillId="3" borderId="8" xfId="0" applyFont="1" applyFill="1" applyBorder="1" applyAlignment="1">
      <alignment horizontal="left" vertical="top" wrapText="1"/>
    </xf>
    <xf numFmtId="0" fontId="8" fillId="3" borderId="4" xfId="0" applyFont="1" applyFill="1" applyBorder="1"/>
    <xf numFmtId="0" fontId="9" fillId="3" borderId="2" xfId="0" applyFont="1" applyFill="1" applyBorder="1" applyAlignment="1">
      <alignment horizontal="left" vertical="top" wrapText="1"/>
    </xf>
    <xf numFmtId="0" fontId="8" fillId="2" borderId="6" xfId="0" applyFont="1" applyFill="1" applyBorder="1"/>
    <xf numFmtId="0" fontId="9" fillId="2" borderId="6" xfId="0" applyFont="1" applyFill="1" applyBorder="1"/>
    <xf numFmtId="0" fontId="8" fillId="2" borderId="5" xfId="0" applyFont="1" applyFill="1" applyBorder="1"/>
    <xf numFmtId="0" fontId="12" fillId="5" borderId="0" xfId="0" applyFont="1" applyFill="1" applyAlignment="1">
      <alignment horizontal="left" vertical="top" wrapText="1"/>
    </xf>
    <xf numFmtId="0" fontId="12" fillId="3" borderId="0" xfId="0" applyFont="1" applyFill="1" applyAlignment="1">
      <alignment horizontal="left" vertical="top" wrapText="1"/>
    </xf>
    <xf numFmtId="0" fontId="9" fillId="3" borderId="0" xfId="0" applyFont="1" applyFill="1" applyAlignment="1">
      <alignment horizontal="left" vertical="top" wrapText="1"/>
    </xf>
    <xf numFmtId="0" fontId="12" fillId="3" borderId="0" xfId="5" applyFont="1" applyFill="1" applyAlignment="1">
      <alignment horizontal="left" vertical="top" wrapText="1"/>
    </xf>
    <xf numFmtId="0" fontId="9" fillId="3" borderId="6" xfId="0" applyFont="1" applyFill="1" applyBorder="1" applyAlignment="1">
      <alignment horizontal="left" vertical="top" wrapText="1"/>
    </xf>
    <xf numFmtId="0" fontId="12" fillId="3" borderId="0" xfId="0" applyFont="1" applyFill="1" applyAlignment="1">
      <alignment horizontal="left" vertical="top"/>
    </xf>
  </cellXfs>
  <cellStyles count="7">
    <cellStyle name="Comma" xfId="2" builtinId="3"/>
    <cellStyle name="Comma 2" xfId="3" xr:uid="{1B74F2E3-4A19-4C73-B82C-357436CA6DAD}"/>
    <cellStyle name="Normal" xfId="0" builtinId="0"/>
    <cellStyle name="Normal 2" xfId="4" xr:uid="{18079AEB-2736-4EBC-9957-62A4AAE9F815}"/>
    <cellStyle name="Normal 2 2" xfId="5" xr:uid="{2479F2D3-1650-4933-912B-46E98514FD71}"/>
    <cellStyle name="Normal 3" xfId="1" xr:uid="{BC37D8C8-92AA-4EA4-A1C2-87213134359B}"/>
    <cellStyle name="Percent 2" xfId="6" xr:uid="{5CA66F85-F965-451D-80DE-FCF66F8C44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F9A48-76E4-48D1-8943-0D9771007A8D}">
  <dimension ref="A1:J18"/>
  <sheetViews>
    <sheetView tabSelected="1" workbookViewId="0">
      <selection activeCell="A4" sqref="A4"/>
    </sheetView>
  </sheetViews>
  <sheetFormatPr defaultColWidth="9.1328125" defaultRowHeight="13.5" x14ac:dyDescent="0.35"/>
  <cols>
    <col min="1" max="1" width="28.265625" style="64" customWidth="1"/>
    <col min="2" max="4" width="30.59765625" style="64" customWidth="1"/>
    <col min="5" max="16384" width="9.1328125" style="64"/>
  </cols>
  <sheetData>
    <row r="1" spans="1:8" s="53" customFormat="1" ht="17.649999999999999" x14ac:dyDescent="0.3">
      <c r="A1" s="51" t="s">
        <v>44</v>
      </c>
      <c r="B1" s="52"/>
      <c r="C1" s="52"/>
      <c r="D1" s="52"/>
    </row>
    <row r="2" spans="1:8" s="53" customFormat="1" ht="17.649999999999999" x14ac:dyDescent="0.4">
      <c r="A2" s="54" t="s">
        <v>77</v>
      </c>
      <c r="B2" s="55"/>
      <c r="C2" s="52"/>
      <c r="D2" s="52"/>
    </row>
    <row r="3" spans="1:8" s="53" customFormat="1" ht="12" customHeight="1" x14ac:dyDescent="0.4">
      <c r="A3" s="54"/>
      <c r="B3" s="55"/>
      <c r="C3" s="52"/>
      <c r="D3" s="52"/>
    </row>
    <row r="4" spans="1:8" s="58" customFormat="1" ht="15" customHeight="1" x14ac:dyDescent="0.3">
      <c r="A4" s="56" t="s">
        <v>78</v>
      </c>
      <c r="B4" s="57"/>
      <c r="C4" s="57"/>
      <c r="D4" s="57"/>
    </row>
    <row r="5" spans="1:8" s="53" customFormat="1" ht="10.15" x14ac:dyDescent="0.3">
      <c r="A5" s="52"/>
      <c r="B5" s="52"/>
      <c r="C5" s="52"/>
      <c r="D5" s="52"/>
    </row>
    <row r="6" spans="1:8" s="60" customFormat="1" ht="13.15" x14ac:dyDescent="0.3">
      <c r="A6" s="56" t="s">
        <v>94</v>
      </c>
      <c r="B6" s="59"/>
      <c r="C6" s="59"/>
      <c r="D6" s="59"/>
    </row>
    <row r="7" spans="1:8" s="61" customFormat="1" ht="12" thickBot="1" x14ac:dyDescent="0.35">
      <c r="A7" s="65" t="s">
        <v>0</v>
      </c>
      <c r="B7" s="66" t="s">
        <v>50</v>
      </c>
      <c r="C7" s="66" t="s">
        <v>51</v>
      </c>
      <c r="D7" s="66" t="s">
        <v>52</v>
      </c>
    </row>
    <row r="8" spans="1:8" s="53" customFormat="1" ht="23.65" thickTop="1" x14ac:dyDescent="0.3">
      <c r="A8" s="67" t="s">
        <v>96</v>
      </c>
      <c r="B8" s="68" t="s">
        <v>86</v>
      </c>
      <c r="C8" s="68" t="s">
        <v>87</v>
      </c>
      <c r="D8" s="69" t="s">
        <v>88</v>
      </c>
      <c r="H8" s="62"/>
    </row>
    <row r="9" spans="1:8" s="53" customFormat="1" ht="11.65" x14ac:dyDescent="0.3">
      <c r="A9" s="70" t="s">
        <v>74</v>
      </c>
      <c r="B9" s="70" t="s">
        <v>89</v>
      </c>
      <c r="C9" s="70" t="s">
        <v>88</v>
      </c>
      <c r="D9" s="71" t="s">
        <v>90</v>
      </c>
    </row>
    <row r="10" spans="1:8" s="53" customFormat="1" ht="11.65" x14ac:dyDescent="0.3">
      <c r="A10" s="82" t="s">
        <v>92</v>
      </c>
      <c r="B10" s="72"/>
      <c r="C10" s="72"/>
      <c r="D10" s="73"/>
    </row>
    <row r="11" spans="1:8" x14ac:dyDescent="0.35">
      <c r="A11" s="80"/>
      <c r="B11" s="80"/>
      <c r="C11" s="80"/>
      <c r="D11" s="80"/>
    </row>
    <row r="12" spans="1:8" s="58" customFormat="1" ht="13.15" x14ac:dyDescent="0.3">
      <c r="A12" s="56" t="s">
        <v>95</v>
      </c>
      <c r="B12" s="57"/>
      <c r="C12" s="57"/>
      <c r="D12" s="57"/>
    </row>
    <row r="13" spans="1:8" s="53" customFormat="1" ht="12" thickBot="1" x14ac:dyDescent="0.35">
      <c r="A13" s="74" t="s">
        <v>72</v>
      </c>
      <c r="B13" s="75" t="s">
        <v>50</v>
      </c>
      <c r="C13" s="75" t="s">
        <v>51</v>
      </c>
      <c r="D13" s="75" t="s">
        <v>52</v>
      </c>
    </row>
    <row r="14" spans="1:8" s="53" customFormat="1" ht="35.25" thickTop="1" x14ac:dyDescent="0.3">
      <c r="A14" s="76" t="s">
        <v>73</v>
      </c>
      <c r="B14" s="77" t="s">
        <v>79</v>
      </c>
      <c r="C14" s="77" t="s">
        <v>80</v>
      </c>
      <c r="D14" s="77" t="s">
        <v>81</v>
      </c>
    </row>
    <row r="15" spans="1:8" s="53" customFormat="1" ht="34.9" x14ac:dyDescent="0.3">
      <c r="A15" s="78" t="s">
        <v>82</v>
      </c>
      <c r="B15" s="79" t="s">
        <v>83</v>
      </c>
      <c r="C15" s="79" t="s">
        <v>84</v>
      </c>
      <c r="D15" s="79" t="s">
        <v>85</v>
      </c>
    </row>
    <row r="16" spans="1:8" ht="11.25" customHeight="1" x14ac:dyDescent="0.35">
      <c r="A16" s="80"/>
      <c r="B16" s="80"/>
      <c r="C16" s="80"/>
      <c r="D16" s="80"/>
    </row>
    <row r="17" spans="1:10" s="53" customFormat="1" ht="11.65" x14ac:dyDescent="0.3">
      <c r="A17" s="81" t="s">
        <v>91</v>
      </c>
      <c r="B17" s="72"/>
      <c r="C17" s="72"/>
      <c r="D17" s="73"/>
    </row>
    <row r="18" spans="1:10" s="53" customFormat="1" ht="27.75" customHeight="1" x14ac:dyDescent="0.3">
      <c r="A18" s="103" t="s">
        <v>93</v>
      </c>
      <c r="B18" s="103"/>
      <c r="C18" s="103"/>
      <c r="D18" s="103"/>
      <c r="J18" s="63"/>
    </row>
  </sheetData>
  <mergeCells count="1">
    <mergeCell ref="A18:D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824F7-4ECD-4CFE-A753-D74EE3997C4D}">
  <sheetPr>
    <pageSetUpPr fitToPage="1"/>
  </sheetPr>
  <dimension ref="A1:S72"/>
  <sheetViews>
    <sheetView workbookViewId="0">
      <selection activeCell="A4" sqref="A4"/>
    </sheetView>
  </sheetViews>
  <sheetFormatPr defaultColWidth="9.1328125" defaultRowHeight="13.5" x14ac:dyDescent="0.35"/>
  <cols>
    <col min="1" max="1" width="33.73046875" style="9" customWidth="1"/>
    <col min="2" max="2" width="13.59765625" style="9" customWidth="1"/>
    <col min="3" max="8" width="12.73046875" style="9" customWidth="1"/>
    <col min="9" max="16384" width="9.1328125" style="9"/>
  </cols>
  <sheetData>
    <row r="1" spans="1:19" s="3" customFormat="1" ht="17.649999999999999" x14ac:dyDescent="0.3">
      <c r="A1" s="1" t="s">
        <v>44</v>
      </c>
      <c r="B1" s="2"/>
      <c r="C1" s="2"/>
      <c r="D1" s="2"/>
      <c r="E1" s="2"/>
      <c r="F1" s="2"/>
      <c r="G1" s="2"/>
      <c r="H1" s="2"/>
    </row>
    <row r="2" spans="1:19" s="6" customFormat="1" ht="17.649999999999999" x14ac:dyDescent="0.3">
      <c r="A2" s="4" t="s">
        <v>77</v>
      </c>
      <c r="B2" s="5"/>
      <c r="C2" s="5"/>
      <c r="D2" s="5"/>
      <c r="E2" s="5"/>
      <c r="F2" s="5"/>
      <c r="G2" s="5"/>
      <c r="H2" s="5"/>
    </row>
    <row r="3" spans="1:19" s="6" customFormat="1" ht="12" customHeight="1" x14ac:dyDescent="0.3">
      <c r="A3" s="4"/>
      <c r="B3" s="5"/>
      <c r="C3" s="5"/>
      <c r="D3" s="5"/>
      <c r="E3" s="5"/>
      <c r="F3" s="5"/>
      <c r="G3" s="5"/>
      <c r="H3" s="5"/>
    </row>
    <row r="4" spans="1:19" ht="13.9" x14ac:dyDescent="0.4">
      <c r="A4" s="16" t="s">
        <v>47</v>
      </c>
      <c r="B4" s="36"/>
      <c r="C4" s="8"/>
      <c r="D4" s="8"/>
      <c r="E4" s="8"/>
      <c r="F4" s="8"/>
      <c r="G4" s="8"/>
      <c r="H4" s="8"/>
      <c r="J4" s="6"/>
      <c r="K4" s="6"/>
      <c r="L4" s="6"/>
      <c r="M4" s="6"/>
      <c r="N4" s="6"/>
      <c r="O4" s="6"/>
      <c r="P4" s="6"/>
      <c r="Q4" s="6"/>
      <c r="R4" s="6"/>
      <c r="S4" s="6"/>
    </row>
    <row r="5" spans="1:19" s="6" customFormat="1" ht="12" customHeight="1" x14ac:dyDescent="0.35">
      <c r="A5" s="48" t="s">
        <v>149</v>
      </c>
      <c r="B5" s="5"/>
      <c r="C5" s="47"/>
      <c r="D5" s="47"/>
      <c r="E5" s="47"/>
      <c r="F5" s="47"/>
      <c r="G5" s="47"/>
      <c r="H5" s="47"/>
    </row>
    <row r="6" spans="1:19" ht="13.9" thickBot="1" x14ac:dyDescent="0.4">
      <c r="A6" s="17" t="s">
        <v>0</v>
      </c>
      <c r="B6" s="17" t="s">
        <v>5</v>
      </c>
      <c r="C6" s="18">
        <v>2019</v>
      </c>
      <c r="D6" s="18">
        <v>2020</v>
      </c>
      <c r="E6" s="18">
        <v>2021</v>
      </c>
      <c r="F6" s="18">
        <v>2022</v>
      </c>
      <c r="G6" s="18">
        <v>2023</v>
      </c>
      <c r="H6" s="18" t="s">
        <v>150</v>
      </c>
      <c r="J6" s="6"/>
      <c r="K6" s="6"/>
      <c r="L6" s="6"/>
      <c r="M6" s="6"/>
      <c r="N6" s="6"/>
      <c r="O6" s="6"/>
      <c r="P6" s="6"/>
      <c r="Q6" s="6"/>
      <c r="R6" s="6"/>
      <c r="S6" s="6"/>
    </row>
    <row r="7" spans="1:19" ht="13.9" thickTop="1" x14ac:dyDescent="0.35">
      <c r="A7" s="39" t="s">
        <v>146</v>
      </c>
      <c r="B7" s="39"/>
      <c r="C7" s="41"/>
      <c r="D7" s="41"/>
      <c r="E7" s="41"/>
      <c r="F7" s="41"/>
      <c r="G7" s="41"/>
      <c r="H7" s="41"/>
      <c r="J7" s="6"/>
      <c r="K7" s="6"/>
      <c r="L7" s="6"/>
      <c r="M7" s="6"/>
      <c r="N7" s="6"/>
      <c r="O7" s="6"/>
      <c r="P7" s="6"/>
      <c r="Q7" s="6"/>
      <c r="R7" s="6"/>
      <c r="S7" s="6"/>
    </row>
    <row r="8" spans="1:19" x14ac:dyDescent="0.35">
      <c r="A8" s="12" t="s">
        <v>12</v>
      </c>
      <c r="B8" s="12" t="s">
        <v>6</v>
      </c>
      <c r="C8" s="30">
        <v>8480943</v>
      </c>
      <c r="D8" s="30">
        <v>1402735</v>
      </c>
      <c r="E8" s="30">
        <v>6410453</v>
      </c>
      <c r="F8" s="30">
        <v>13093698</v>
      </c>
      <c r="G8" s="29" t="s">
        <v>55</v>
      </c>
      <c r="H8" s="30">
        <v>41483040</v>
      </c>
      <c r="J8" s="6"/>
      <c r="K8" s="6"/>
      <c r="L8" s="6"/>
      <c r="M8" s="6"/>
      <c r="N8" s="6"/>
      <c r="O8" s="6"/>
      <c r="P8" s="6"/>
      <c r="Q8" s="6"/>
      <c r="R8" s="6"/>
      <c r="S8" s="6"/>
    </row>
    <row r="9" spans="1:19" x14ac:dyDescent="0.35">
      <c r="A9" s="12" t="s">
        <v>2</v>
      </c>
      <c r="B9" s="12" t="s">
        <v>6</v>
      </c>
      <c r="C9" s="30">
        <v>7515686</v>
      </c>
      <c r="D9" s="30">
        <f>D8*0.93</f>
        <v>1304543.55</v>
      </c>
      <c r="E9" s="30">
        <v>6062213</v>
      </c>
      <c r="F9" s="30">
        <v>12617959</v>
      </c>
      <c r="G9" s="29" t="s">
        <v>55</v>
      </c>
      <c r="H9" s="30">
        <v>40815091</v>
      </c>
      <c r="J9" s="6"/>
      <c r="K9" s="6"/>
      <c r="L9" s="6"/>
      <c r="M9" s="6"/>
      <c r="N9" s="6"/>
      <c r="O9" s="6"/>
      <c r="P9" s="6"/>
      <c r="Q9" s="6"/>
      <c r="R9" s="6"/>
      <c r="S9" s="6"/>
    </row>
    <row r="10" spans="1:19" x14ac:dyDescent="0.35">
      <c r="A10" s="12" t="s">
        <v>3</v>
      </c>
      <c r="B10" s="12" t="s">
        <v>6</v>
      </c>
      <c r="C10" s="30">
        <v>929105</v>
      </c>
      <c r="D10" s="30">
        <f>D8*0.06</f>
        <v>84164.099999999991</v>
      </c>
      <c r="E10" s="30">
        <v>314150</v>
      </c>
      <c r="F10" s="30">
        <v>435885</v>
      </c>
      <c r="G10" s="29" t="s">
        <v>55</v>
      </c>
      <c r="H10" s="30">
        <v>612251</v>
      </c>
      <c r="J10" s="6"/>
      <c r="K10" s="6"/>
      <c r="L10" s="6"/>
      <c r="M10" s="6"/>
      <c r="N10" s="6"/>
      <c r="O10" s="6"/>
      <c r="P10" s="6"/>
      <c r="Q10" s="6"/>
      <c r="R10" s="6"/>
      <c r="S10" s="6"/>
    </row>
    <row r="11" spans="1:19" x14ac:dyDescent="0.35">
      <c r="A11" s="12" t="s">
        <v>4</v>
      </c>
      <c r="B11" s="12" t="s">
        <v>6</v>
      </c>
      <c r="C11" s="30">
        <v>36152</v>
      </c>
      <c r="D11" s="30">
        <f>D8*0.01</f>
        <v>14027.35</v>
      </c>
      <c r="E11" s="30">
        <v>34090</v>
      </c>
      <c r="F11" s="30">
        <v>39854</v>
      </c>
      <c r="G11" s="29" t="s">
        <v>55</v>
      </c>
      <c r="H11" s="30">
        <v>55698</v>
      </c>
      <c r="J11" s="6"/>
      <c r="K11" s="6"/>
      <c r="L11" s="6"/>
      <c r="M11" s="6"/>
      <c r="N11" s="6"/>
      <c r="O11" s="6"/>
      <c r="P11" s="6"/>
      <c r="Q11" s="6"/>
      <c r="R11" s="6"/>
      <c r="S11" s="6"/>
    </row>
    <row r="12" spans="1:19" x14ac:dyDescent="0.35">
      <c r="A12" s="12" t="s">
        <v>1</v>
      </c>
      <c r="B12" s="12" t="s">
        <v>6</v>
      </c>
      <c r="C12" s="29" t="s">
        <v>55</v>
      </c>
      <c r="D12" s="29" t="s">
        <v>55</v>
      </c>
      <c r="E12" s="29" t="s">
        <v>55</v>
      </c>
      <c r="F12" s="29" t="s">
        <v>55</v>
      </c>
      <c r="G12" s="29" t="s">
        <v>55</v>
      </c>
      <c r="H12" s="29" t="s">
        <v>55</v>
      </c>
    </row>
    <row r="13" spans="1:19" x14ac:dyDescent="0.35">
      <c r="A13" s="12" t="s">
        <v>13</v>
      </c>
      <c r="B13" s="12" t="s">
        <v>6</v>
      </c>
      <c r="C13" s="29" t="s">
        <v>55</v>
      </c>
      <c r="D13" s="29" t="s">
        <v>55</v>
      </c>
      <c r="E13" s="29" t="s">
        <v>55</v>
      </c>
      <c r="F13" s="29" t="s">
        <v>55</v>
      </c>
      <c r="G13" s="29" t="s">
        <v>55</v>
      </c>
      <c r="H13" s="29" t="s">
        <v>55</v>
      </c>
    </row>
    <row r="14" spans="1:19" x14ac:dyDescent="0.35">
      <c r="A14" s="12" t="s">
        <v>8</v>
      </c>
      <c r="B14" s="12" t="s">
        <v>7</v>
      </c>
      <c r="C14" s="29" t="s">
        <v>55</v>
      </c>
      <c r="D14" s="29" t="s">
        <v>55</v>
      </c>
      <c r="E14" s="29" t="s">
        <v>55</v>
      </c>
      <c r="F14" s="29" t="s">
        <v>55</v>
      </c>
      <c r="G14" s="29" t="s">
        <v>55</v>
      </c>
      <c r="H14" s="29" t="s">
        <v>55</v>
      </c>
    </row>
    <row r="15" spans="1:19" x14ac:dyDescent="0.35">
      <c r="A15" s="13" t="s">
        <v>9</v>
      </c>
      <c r="B15" s="13" t="s">
        <v>7</v>
      </c>
      <c r="C15" s="29" t="s">
        <v>55</v>
      </c>
      <c r="D15" s="29" t="s">
        <v>55</v>
      </c>
      <c r="E15" s="29">
        <f>100*(E8-D8)/D8</f>
        <v>356.99672425654171</v>
      </c>
      <c r="F15" s="29">
        <f>100*(F8-E8)/E8</f>
        <v>104.25542469463547</v>
      </c>
      <c r="G15" s="29" t="s">
        <v>55</v>
      </c>
      <c r="H15" s="29" t="s">
        <v>55</v>
      </c>
    </row>
    <row r="16" spans="1:19" x14ac:dyDescent="0.35">
      <c r="A16" s="11" t="s">
        <v>61</v>
      </c>
      <c r="B16" s="11" t="s">
        <v>7</v>
      </c>
      <c r="C16" s="45">
        <v>100</v>
      </c>
      <c r="D16" s="45">
        <v>100</v>
      </c>
      <c r="E16" s="45">
        <v>100</v>
      </c>
      <c r="F16" s="45">
        <v>100</v>
      </c>
      <c r="G16" s="45">
        <v>100</v>
      </c>
      <c r="H16" s="45">
        <v>100</v>
      </c>
    </row>
    <row r="17" spans="1:8" x14ac:dyDescent="0.35">
      <c r="A17" s="12" t="s">
        <v>24</v>
      </c>
      <c r="B17" s="12"/>
      <c r="C17" s="33" t="s">
        <v>55</v>
      </c>
      <c r="D17" s="33" t="s">
        <v>55</v>
      </c>
      <c r="E17" s="33" t="s">
        <v>55</v>
      </c>
      <c r="F17" s="33" t="s">
        <v>55</v>
      </c>
      <c r="G17" s="33" t="s">
        <v>55</v>
      </c>
      <c r="H17" s="33" t="s">
        <v>55</v>
      </c>
    </row>
    <row r="18" spans="1:8" x14ac:dyDescent="0.35">
      <c r="A18" s="12" t="s">
        <v>25</v>
      </c>
      <c r="B18" s="12"/>
      <c r="C18" s="33">
        <f>0.41131888281763*100</f>
        <v>41.131888281763004</v>
      </c>
      <c r="D18" s="33">
        <f>0.383306183990561*100</f>
        <v>38.3306183990561</v>
      </c>
      <c r="E18" s="33">
        <f>0.323963098953299*100</f>
        <v>32.3963098953299</v>
      </c>
      <c r="F18" s="33">
        <f>0.280714966848938*100</f>
        <v>28.071496684893798</v>
      </c>
      <c r="G18" s="33" t="s">
        <v>55</v>
      </c>
      <c r="H18" s="33">
        <f>0.193050511940771*100</f>
        <v>19.305051194077098</v>
      </c>
    </row>
    <row r="19" spans="1:8" x14ac:dyDescent="0.35">
      <c r="A19" s="12" t="s">
        <v>26</v>
      </c>
      <c r="B19" s="12"/>
      <c r="C19" s="33" t="s">
        <v>55</v>
      </c>
      <c r="D19" s="33" t="s">
        <v>55</v>
      </c>
      <c r="E19" s="33" t="s">
        <v>55</v>
      </c>
      <c r="F19" s="33" t="s">
        <v>55</v>
      </c>
      <c r="G19" s="33" t="s">
        <v>55</v>
      </c>
      <c r="H19" s="33" t="s">
        <v>55</v>
      </c>
    </row>
    <row r="20" spans="1:8" x14ac:dyDescent="0.35">
      <c r="A20" s="12" t="s">
        <v>27</v>
      </c>
      <c r="B20" s="12"/>
      <c r="C20" s="33" t="s">
        <v>55</v>
      </c>
      <c r="D20" s="33" t="s">
        <v>55</v>
      </c>
      <c r="E20" s="33" t="s">
        <v>55</v>
      </c>
      <c r="F20" s="33" t="s">
        <v>55</v>
      </c>
      <c r="G20" s="33" t="s">
        <v>55</v>
      </c>
      <c r="H20" s="33" t="s">
        <v>55</v>
      </c>
    </row>
    <row r="21" spans="1:8" x14ac:dyDescent="0.35">
      <c r="A21" s="12" t="s">
        <v>28</v>
      </c>
      <c r="B21" s="12"/>
      <c r="C21" s="33" t="s">
        <v>55</v>
      </c>
      <c r="D21" s="33" t="s">
        <v>55</v>
      </c>
      <c r="E21" s="33" t="s">
        <v>55</v>
      </c>
      <c r="F21" s="33" t="s">
        <v>55</v>
      </c>
      <c r="G21" s="33" t="s">
        <v>55</v>
      </c>
      <c r="H21" s="33">
        <f>0.448337002337965*100</f>
        <v>44.833700233796499</v>
      </c>
    </row>
    <row r="22" spans="1:8" x14ac:dyDescent="0.35">
      <c r="A22" s="12" t="s">
        <v>29</v>
      </c>
      <c r="B22" s="12"/>
      <c r="C22" s="33">
        <f>0.58868111718237*100</f>
        <v>58.868111718237003</v>
      </c>
      <c r="D22" s="33">
        <f>0.616693816009439*100</f>
        <v>61.669381600943893</v>
      </c>
      <c r="E22" s="33">
        <f>0.676036901046701*100</f>
        <v>67.603690104670093</v>
      </c>
      <c r="F22" s="33">
        <f>0.719285033151062*100</f>
        <v>71.928503315106198</v>
      </c>
      <c r="G22" s="33" t="s">
        <v>55</v>
      </c>
      <c r="H22" s="33">
        <f>0.358612485721264*100</f>
        <v>35.861248572126399</v>
      </c>
    </row>
    <row r="23" spans="1:8" x14ac:dyDescent="0.35">
      <c r="A23" s="12" t="s">
        <v>30</v>
      </c>
      <c r="B23" s="12"/>
      <c r="C23" s="33" t="s">
        <v>55</v>
      </c>
      <c r="D23" s="33" t="s">
        <v>55</v>
      </c>
      <c r="E23" s="33" t="s">
        <v>55</v>
      </c>
      <c r="F23" s="33" t="s">
        <v>55</v>
      </c>
      <c r="G23" s="33" t="s">
        <v>55</v>
      </c>
      <c r="H23" s="33" t="s">
        <v>55</v>
      </c>
    </row>
    <row r="24" spans="1:8" x14ac:dyDescent="0.35">
      <c r="A24" s="11" t="s">
        <v>98</v>
      </c>
      <c r="B24" s="11" t="s">
        <v>7</v>
      </c>
      <c r="C24" s="45" t="s">
        <v>55</v>
      </c>
      <c r="D24" s="45" t="s">
        <v>55</v>
      </c>
      <c r="E24" s="45" t="s">
        <v>55</v>
      </c>
      <c r="F24" s="45" t="s">
        <v>55</v>
      </c>
      <c r="G24" s="45" t="s">
        <v>55</v>
      </c>
      <c r="H24" s="45" t="s">
        <v>55</v>
      </c>
    </row>
    <row r="25" spans="1:8" x14ac:dyDescent="0.35">
      <c r="A25" s="12" t="s">
        <v>75</v>
      </c>
      <c r="B25" s="12"/>
      <c r="C25" s="33" t="s">
        <v>55</v>
      </c>
      <c r="D25" s="33" t="s">
        <v>55</v>
      </c>
      <c r="E25" s="33" t="s">
        <v>55</v>
      </c>
      <c r="F25" s="33" t="s">
        <v>55</v>
      </c>
      <c r="G25" s="33" t="s">
        <v>55</v>
      </c>
      <c r="H25" s="33" t="s">
        <v>55</v>
      </c>
    </row>
    <row r="26" spans="1:8" x14ac:dyDescent="0.35">
      <c r="A26" s="12" t="s">
        <v>76</v>
      </c>
      <c r="B26" s="12"/>
      <c r="C26" s="33" t="s">
        <v>55</v>
      </c>
      <c r="D26" s="33" t="s">
        <v>55</v>
      </c>
      <c r="E26" s="33" t="s">
        <v>55</v>
      </c>
      <c r="F26" s="33" t="s">
        <v>55</v>
      </c>
      <c r="G26" s="33" t="s">
        <v>55</v>
      </c>
      <c r="H26" s="33" t="s">
        <v>55</v>
      </c>
    </row>
    <row r="27" spans="1:8" x14ac:dyDescent="0.35">
      <c r="A27" s="42" t="s">
        <v>60</v>
      </c>
      <c r="B27" s="42"/>
      <c r="C27" s="49"/>
      <c r="D27" s="49"/>
      <c r="E27" s="49"/>
      <c r="F27" s="49"/>
      <c r="G27" s="49"/>
      <c r="H27" s="49"/>
    </row>
    <row r="28" spans="1:8" x14ac:dyDescent="0.35">
      <c r="A28" s="12" t="s">
        <v>12</v>
      </c>
      <c r="B28" s="12" t="s">
        <v>6</v>
      </c>
      <c r="C28" s="29" t="s">
        <v>55</v>
      </c>
      <c r="D28" s="29" t="s">
        <v>55</v>
      </c>
      <c r="E28" s="29" t="s">
        <v>55</v>
      </c>
      <c r="F28" s="30">
        <v>95258881</v>
      </c>
      <c r="G28" s="29" t="s">
        <v>55</v>
      </c>
      <c r="H28" s="30">
        <v>183643124</v>
      </c>
    </row>
    <row r="29" spans="1:8" x14ac:dyDescent="0.35">
      <c r="A29" s="12" t="s">
        <v>2</v>
      </c>
      <c r="B29" s="12" t="s">
        <v>6</v>
      </c>
      <c r="C29" s="29" t="s">
        <v>55</v>
      </c>
      <c r="D29" s="29" t="s">
        <v>55</v>
      </c>
      <c r="E29" s="29" t="s">
        <v>55</v>
      </c>
      <c r="F29" s="30">
        <v>78262228</v>
      </c>
      <c r="G29" s="29" t="s">
        <v>55</v>
      </c>
      <c r="H29" s="30">
        <v>163782505</v>
      </c>
    </row>
    <row r="30" spans="1:8" x14ac:dyDescent="0.35">
      <c r="A30" s="12" t="s">
        <v>3</v>
      </c>
      <c r="B30" s="12" t="s">
        <v>6</v>
      </c>
      <c r="C30" s="29" t="s">
        <v>55</v>
      </c>
      <c r="D30" s="29" t="s">
        <v>55</v>
      </c>
      <c r="E30" s="29" t="s">
        <v>55</v>
      </c>
      <c r="F30" s="30">
        <v>11645727</v>
      </c>
      <c r="G30" s="29" t="s">
        <v>55</v>
      </c>
      <c r="H30" s="30">
        <v>13777180</v>
      </c>
    </row>
    <row r="31" spans="1:8" x14ac:dyDescent="0.35">
      <c r="A31" s="12" t="s">
        <v>4</v>
      </c>
      <c r="B31" s="12" t="s">
        <v>6</v>
      </c>
      <c r="C31" s="29" t="s">
        <v>55</v>
      </c>
      <c r="D31" s="29" t="s">
        <v>55</v>
      </c>
      <c r="E31" s="29" t="s">
        <v>55</v>
      </c>
      <c r="F31" s="30">
        <v>5350926</v>
      </c>
      <c r="G31" s="29" t="s">
        <v>55</v>
      </c>
      <c r="H31" s="30">
        <v>6083439</v>
      </c>
    </row>
    <row r="32" spans="1:8" x14ac:dyDescent="0.35">
      <c r="A32" s="12" t="s">
        <v>1</v>
      </c>
      <c r="B32" s="12" t="s">
        <v>6</v>
      </c>
      <c r="C32" s="29" t="s">
        <v>55</v>
      </c>
      <c r="D32" s="29" t="s">
        <v>55</v>
      </c>
      <c r="E32" s="29" t="s">
        <v>55</v>
      </c>
      <c r="F32" s="29" t="s">
        <v>55</v>
      </c>
      <c r="G32" s="29" t="s">
        <v>55</v>
      </c>
      <c r="H32" s="29" t="s">
        <v>55</v>
      </c>
    </row>
    <row r="33" spans="1:8" x14ac:dyDescent="0.35">
      <c r="A33" s="12" t="s">
        <v>13</v>
      </c>
      <c r="B33" s="12" t="s">
        <v>6</v>
      </c>
      <c r="C33" s="29" t="s">
        <v>55</v>
      </c>
      <c r="D33" s="29" t="s">
        <v>55</v>
      </c>
      <c r="E33" s="29" t="s">
        <v>55</v>
      </c>
      <c r="F33" s="29" t="s">
        <v>55</v>
      </c>
      <c r="G33" s="29" t="s">
        <v>55</v>
      </c>
      <c r="H33" s="29" t="s">
        <v>55</v>
      </c>
    </row>
    <row r="34" spans="1:8" x14ac:dyDescent="0.35">
      <c r="A34" s="12" t="s">
        <v>10</v>
      </c>
      <c r="B34" s="12" t="s">
        <v>7</v>
      </c>
      <c r="C34" s="29" t="s">
        <v>55</v>
      </c>
      <c r="D34" s="29" t="s">
        <v>55</v>
      </c>
      <c r="E34" s="29" t="s">
        <v>55</v>
      </c>
      <c r="F34" s="29" t="s">
        <v>55</v>
      </c>
      <c r="G34" s="29" t="s">
        <v>55</v>
      </c>
      <c r="H34" s="29" t="s">
        <v>55</v>
      </c>
    </row>
    <row r="35" spans="1:8" x14ac:dyDescent="0.35">
      <c r="A35" s="13" t="s">
        <v>11</v>
      </c>
      <c r="B35" s="13" t="s">
        <v>7</v>
      </c>
      <c r="C35" s="29" t="s">
        <v>55</v>
      </c>
      <c r="D35" s="29" t="s">
        <v>55</v>
      </c>
      <c r="E35" s="29" t="s">
        <v>55</v>
      </c>
      <c r="F35" s="29" t="s">
        <v>55</v>
      </c>
      <c r="G35" s="29" t="s">
        <v>55</v>
      </c>
      <c r="H35" s="29" t="s">
        <v>55</v>
      </c>
    </row>
    <row r="36" spans="1:8" x14ac:dyDescent="0.35">
      <c r="A36" s="11" t="s">
        <v>62</v>
      </c>
      <c r="B36" s="11" t="s">
        <v>7</v>
      </c>
      <c r="C36" s="45" t="s">
        <v>55</v>
      </c>
      <c r="D36" s="45" t="s">
        <v>55</v>
      </c>
      <c r="E36" s="45" t="s">
        <v>55</v>
      </c>
      <c r="F36" s="45" t="s">
        <v>55</v>
      </c>
      <c r="G36" s="45" t="s">
        <v>55</v>
      </c>
      <c r="H36" s="45" t="s">
        <v>55</v>
      </c>
    </row>
    <row r="37" spans="1:8" x14ac:dyDescent="0.35">
      <c r="A37" s="12" t="s">
        <v>24</v>
      </c>
      <c r="B37" s="12"/>
      <c r="C37" s="33" t="s">
        <v>55</v>
      </c>
      <c r="D37" s="33" t="s">
        <v>55</v>
      </c>
      <c r="E37" s="33" t="s">
        <v>55</v>
      </c>
      <c r="F37" s="33" t="s">
        <v>55</v>
      </c>
      <c r="G37" s="33" t="s">
        <v>55</v>
      </c>
      <c r="H37" s="33" t="s">
        <v>55</v>
      </c>
    </row>
    <row r="38" spans="1:8" x14ac:dyDescent="0.35">
      <c r="A38" s="12" t="s">
        <v>25</v>
      </c>
      <c r="B38" s="12"/>
      <c r="C38" s="33" t="s">
        <v>55</v>
      </c>
      <c r="D38" s="33" t="s">
        <v>55</v>
      </c>
      <c r="E38" s="33" t="s">
        <v>55</v>
      </c>
      <c r="F38" s="33" t="s">
        <v>55</v>
      </c>
      <c r="G38" s="33" t="s">
        <v>55</v>
      </c>
      <c r="H38" s="33" t="s">
        <v>55</v>
      </c>
    </row>
    <row r="39" spans="1:8" x14ac:dyDescent="0.35">
      <c r="A39" s="12" t="s">
        <v>26</v>
      </c>
      <c r="B39" s="12"/>
      <c r="C39" s="33" t="s">
        <v>55</v>
      </c>
      <c r="D39" s="33" t="s">
        <v>55</v>
      </c>
      <c r="E39" s="33" t="s">
        <v>55</v>
      </c>
      <c r="F39" s="33" t="s">
        <v>55</v>
      </c>
      <c r="G39" s="33" t="s">
        <v>55</v>
      </c>
      <c r="H39" s="33" t="s">
        <v>55</v>
      </c>
    </row>
    <row r="40" spans="1:8" x14ac:dyDescent="0.35">
      <c r="A40" s="12" t="s">
        <v>27</v>
      </c>
      <c r="B40" s="12"/>
      <c r="C40" s="33" t="s">
        <v>55</v>
      </c>
      <c r="D40" s="33" t="s">
        <v>55</v>
      </c>
      <c r="E40" s="33" t="s">
        <v>55</v>
      </c>
      <c r="F40" s="33" t="s">
        <v>55</v>
      </c>
      <c r="G40" s="33" t="s">
        <v>55</v>
      </c>
      <c r="H40" s="33" t="s">
        <v>55</v>
      </c>
    </row>
    <row r="41" spans="1:8" x14ac:dyDescent="0.35">
      <c r="A41" s="12" t="s">
        <v>28</v>
      </c>
      <c r="B41" s="12"/>
      <c r="C41" s="33" t="s">
        <v>55</v>
      </c>
      <c r="D41" s="33" t="s">
        <v>55</v>
      </c>
      <c r="E41" s="33" t="s">
        <v>55</v>
      </c>
      <c r="F41" s="33" t="s">
        <v>55</v>
      </c>
      <c r="G41" s="33" t="s">
        <v>55</v>
      </c>
      <c r="H41" s="33" t="s">
        <v>55</v>
      </c>
    </row>
    <row r="42" spans="1:8" x14ac:dyDescent="0.35">
      <c r="A42" s="12" t="s">
        <v>29</v>
      </c>
      <c r="B42" s="12"/>
      <c r="C42" s="33" t="s">
        <v>55</v>
      </c>
      <c r="D42" s="33" t="s">
        <v>55</v>
      </c>
      <c r="E42" s="33" t="s">
        <v>55</v>
      </c>
      <c r="F42" s="33" t="s">
        <v>55</v>
      </c>
      <c r="G42" s="33" t="s">
        <v>55</v>
      </c>
      <c r="H42" s="33" t="s">
        <v>55</v>
      </c>
    </row>
    <row r="43" spans="1:8" x14ac:dyDescent="0.35">
      <c r="A43" s="12" t="s">
        <v>30</v>
      </c>
      <c r="B43" s="12"/>
      <c r="C43" s="33" t="s">
        <v>55</v>
      </c>
      <c r="D43" s="33" t="s">
        <v>55</v>
      </c>
      <c r="E43" s="33" t="s">
        <v>55</v>
      </c>
      <c r="F43" s="33" t="s">
        <v>55</v>
      </c>
      <c r="G43" s="33" t="s">
        <v>55</v>
      </c>
      <c r="H43" s="33" t="s">
        <v>55</v>
      </c>
    </row>
    <row r="44" spans="1:8" x14ac:dyDescent="0.35">
      <c r="A44" s="11" t="s">
        <v>99</v>
      </c>
      <c r="B44" s="11" t="s">
        <v>7</v>
      </c>
      <c r="C44" s="45" t="s">
        <v>55</v>
      </c>
      <c r="D44" s="45" t="s">
        <v>55</v>
      </c>
      <c r="E44" s="45" t="s">
        <v>55</v>
      </c>
      <c r="F44" s="45" t="s">
        <v>55</v>
      </c>
      <c r="G44" s="45" t="s">
        <v>55</v>
      </c>
      <c r="H44" s="45" t="s">
        <v>55</v>
      </c>
    </row>
    <row r="45" spans="1:8" x14ac:dyDescent="0.35">
      <c r="A45" s="12" t="s">
        <v>75</v>
      </c>
      <c r="B45" s="12"/>
      <c r="C45" s="33" t="s">
        <v>55</v>
      </c>
      <c r="D45" s="33" t="s">
        <v>55</v>
      </c>
      <c r="E45" s="33" t="s">
        <v>55</v>
      </c>
      <c r="F45" s="33" t="s">
        <v>55</v>
      </c>
      <c r="G45" s="33" t="s">
        <v>55</v>
      </c>
      <c r="H45" s="33" t="s">
        <v>55</v>
      </c>
    </row>
    <row r="46" spans="1:8" x14ac:dyDescent="0.35">
      <c r="A46" s="14" t="s">
        <v>76</v>
      </c>
      <c r="B46" s="14"/>
      <c r="C46" s="33" t="s">
        <v>55</v>
      </c>
      <c r="D46" s="33" t="s">
        <v>55</v>
      </c>
      <c r="E46" s="33" t="s">
        <v>55</v>
      </c>
      <c r="F46" s="33" t="s">
        <v>55</v>
      </c>
      <c r="G46" s="33" t="s">
        <v>55</v>
      </c>
      <c r="H46" s="33" t="s">
        <v>55</v>
      </c>
    </row>
    <row r="47" spans="1:8" x14ac:dyDescent="0.35">
      <c r="A47" s="42" t="s">
        <v>153</v>
      </c>
      <c r="B47" s="42"/>
      <c r="C47" s="43"/>
      <c r="D47" s="43"/>
      <c r="E47" s="43"/>
      <c r="F47" s="43"/>
      <c r="G47" s="43"/>
      <c r="H47" s="43"/>
    </row>
    <row r="48" spans="1:8" x14ac:dyDescent="0.35">
      <c r="A48" s="12" t="s">
        <v>67</v>
      </c>
      <c r="B48" s="12" t="s">
        <v>100</v>
      </c>
      <c r="C48" s="30">
        <v>42322</v>
      </c>
      <c r="D48" s="23" t="s">
        <v>55</v>
      </c>
      <c r="E48" s="23" t="s">
        <v>55</v>
      </c>
      <c r="F48" s="23" t="s">
        <v>55</v>
      </c>
      <c r="G48" s="23" t="s">
        <v>55</v>
      </c>
      <c r="H48" s="23" t="s">
        <v>55</v>
      </c>
    </row>
    <row r="49" spans="1:8" x14ac:dyDescent="0.35">
      <c r="A49" s="12" t="s">
        <v>68</v>
      </c>
      <c r="B49" s="12" t="s">
        <v>14</v>
      </c>
      <c r="C49" s="29">
        <v>30.3</v>
      </c>
      <c r="D49" s="23" t="s">
        <v>55</v>
      </c>
      <c r="E49" s="23" t="s">
        <v>55</v>
      </c>
      <c r="F49" s="23" t="s">
        <v>55</v>
      </c>
      <c r="G49" s="23" t="s">
        <v>55</v>
      </c>
      <c r="H49" s="23" t="s">
        <v>55</v>
      </c>
    </row>
    <row r="50" spans="1:8" x14ac:dyDescent="0.35">
      <c r="A50" s="12" t="s">
        <v>69</v>
      </c>
      <c r="B50" s="12" t="s">
        <v>7</v>
      </c>
      <c r="C50" s="33">
        <v>7.9753036024084087</v>
      </c>
      <c r="D50" s="23" t="s">
        <v>55</v>
      </c>
      <c r="E50" s="23" t="s">
        <v>55</v>
      </c>
      <c r="F50" s="23" t="s">
        <v>55</v>
      </c>
      <c r="G50" s="23" t="s">
        <v>55</v>
      </c>
      <c r="H50" s="23" t="s">
        <v>55</v>
      </c>
    </row>
    <row r="51" spans="1:8" x14ac:dyDescent="0.35">
      <c r="A51" s="11" t="s">
        <v>147</v>
      </c>
      <c r="B51" s="11" t="s">
        <v>144</v>
      </c>
      <c r="C51" s="45">
        <v>57418</v>
      </c>
      <c r="D51" s="45">
        <v>61072</v>
      </c>
      <c r="E51" s="83" t="s">
        <v>55</v>
      </c>
      <c r="F51" s="83" t="s">
        <v>55</v>
      </c>
      <c r="G51" s="83" t="s">
        <v>55</v>
      </c>
      <c r="H51" s="83" t="s">
        <v>55</v>
      </c>
    </row>
    <row r="52" spans="1:8" x14ac:dyDescent="0.35">
      <c r="A52" s="12" t="s">
        <v>102</v>
      </c>
      <c r="B52" s="12" t="s">
        <v>145</v>
      </c>
      <c r="C52" s="33">
        <v>33.5</v>
      </c>
      <c r="D52" s="33">
        <v>34.799999999999997</v>
      </c>
      <c r="E52" s="23" t="s">
        <v>55</v>
      </c>
      <c r="F52" s="23" t="s">
        <v>55</v>
      </c>
      <c r="G52" s="23" t="s">
        <v>55</v>
      </c>
      <c r="H52" s="23" t="s">
        <v>55</v>
      </c>
    </row>
    <row r="53" spans="1:8" x14ac:dyDescent="0.35">
      <c r="A53" s="14" t="s">
        <v>103</v>
      </c>
      <c r="B53" s="14" t="s">
        <v>7</v>
      </c>
      <c r="C53" s="34">
        <v>12.883121989580262</v>
      </c>
      <c r="D53" s="34">
        <v>6.3638580236162872</v>
      </c>
      <c r="E53" s="24" t="s">
        <v>55</v>
      </c>
      <c r="F53" s="24" t="s">
        <v>55</v>
      </c>
      <c r="G53" s="24" t="s">
        <v>55</v>
      </c>
      <c r="H53" s="24" t="s">
        <v>55</v>
      </c>
    </row>
    <row r="54" spans="1:8" x14ac:dyDescent="0.35">
      <c r="A54" s="39" t="s">
        <v>154</v>
      </c>
      <c r="B54" s="40"/>
      <c r="C54" s="40"/>
      <c r="D54" s="40"/>
      <c r="E54" s="40"/>
      <c r="F54" s="40"/>
      <c r="G54" s="40"/>
      <c r="H54" s="40"/>
    </row>
    <row r="55" spans="1:8" x14ac:dyDescent="0.35">
      <c r="A55" s="12" t="s">
        <v>70</v>
      </c>
      <c r="B55" s="12" t="s">
        <v>101</v>
      </c>
      <c r="C55" s="30">
        <v>159180</v>
      </c>
      <c r="D55" s="30">
        <v>154801</v>
      </c>
      <c r="E55" s="30">
        <v>127695</v>
      </c>
      <c r="F55" s="23" t="s">
        <v>55</v>
      </c>
      <c r="G55" s="23" t="s">
        <v>55</v>
      </c>
      <c r="H55" s="23" t="s">
        <v>55</v>
      </c>
    </row>
    <row r="56" spans="1:8" x14ac:dyDescent="0.35">
      <c r="A56" s="12" t="s">
        <v>15</v>
      </c>
      <c r="B56" s="12" t="s">
        <v>7</v>
      </c>
      <c r="C56" s="29">
        <v>48.1</v>
      </c>
      <c r="D56" s="29">
        <v>49.8</v>
      </c>
      <c r="E56" s="29">
        <v>49.8</v>
      </c>
      <c r="F56" s="23" t="s">
        <v>55</v>
      </c>
      <c r="G56" s="23" t="s">
        <v>55</v>
      </c>
      <c r="H56" s="23" t="s">
        <v>55</v>
      </c>
    </row>
    <row r="57" spans="1:8" x14ac:dyDescent="0.35">
      <c r="A57" s="14" t="s">
        <v>16</v>
      </c>
      <c r="B57" s="14" t="s">
        <v>7</v>
      </c>
      <c r="C57" s="34">
        <v>7.9991858335029518</v>
      </c>
      <c r="D57" s="34">
        <v>-2.7509737404196506</v>
      </c>
      <c r="E57" s="34">
        <v>-17.51022280217828</v>
      </c>
      <c r="F57" s="24" t="s">
        <v>55</v>
      </c>
      <c r="G57" s="24" t="s">
        <v>55</v>
      </c>
      <c r="H57" s="24" t="s">
        <v>55</v>
      </c>
    </row>
    <row r="58" spans="1:8" x14ac:dyDescent="0.35">
      <c r="A58" s="37" t="s">
        <v>155</v>
      </c>
      <c r="B58" s="38"/>
      <c r="C58" s="38"/>
      <c r="D58" s="38"/>
      <c r="E58" s="38"/>
      <c r="F58" s="38"/>
      <c r="G58" s="38"/>
      <c r="H58" s="38"/>
    </row>
    <row r="59" spans="1:8" x14ac:dyDescent="0.35">
      <c r="A59" s="12" t="s">
        <v>71</v>
      </c>
      <c r="B59" s="12" t="s">
        <v>101</v>
      </c>
      <c r="C59" s="30">
        <v>154058</v>
      </c>
      <c r="D59" s="30">
        <v>138740</v>
      </c>
      <c r="E59" s="30">
        <v>110465</v>
      </c>
      <c r="F59" s="30" t="s">
        <v>55</v>
      </c>
      <c r="G59" s="30" t="s">
        <v>55</v>
      </c>
      <c r="H59" s="30" t="s">
        <v>55</v>
      </c>
    </row>
    <row r="60" spans="1:8" x14ac:dyDescent="0.35">
      <c r="A60" s="12" t="s">
        <v>63</v>
      </c>
      <c r="B60" s="12" t="s">
        <v>7</v>
      </c>
      <c r="C60" s="29">
        <v>29.9</v>
      </c>
      <c r="D60" s="29">
        <v>29.5</v>
      </c>
      <c r="E60" s="29">
        <v>32</v>
      </c>
      <c r="F60" s="29" t="s">
        <v>55</v>
      </c>
      <c r="G60" s="29" t="s">
        <v>55</v>
      </c>
      <c r="H60" s="29" t="s">
        <v>55</v>
      </c>
    </row>
    <row r="61" spans="1:8" x14ac:dyDescent="0.35">
      <c r="A61" s="14" t="s">
        <v>64</v>
      </c>
      <c r="B61" s="14" t="s">
        <v>7</v>
      </c>
      <c r="C61" s="34">
        <v>1.8760621871300944</v>
      </c>
      <c r="D61" s="34">
        <v>-9.9430084773267211</v>
      </c>
      <c r="E61" s="34">
        <v>-20.379847196194319</v>
      </c>
      <c r="F61" s="34" t="s">
        <v>55</v>
      </c>
      <c r="G61" s="34" t="s">
        <v>55</v>
      </c>
      <c r="H61" s="34" t="s">
        <v>55</v>
      </c>
    </row>
    <row r="62" spans="1:8" x14ac:dyDescent="0.35">
      <c r="A62" s="12" t="s">
        <v>104</v>
      </c>
      <c r="B62" s="12"/>
      <c r="C62" s="35"/>
      <c r="D62" s="22"/>
      <c r="E62" s="22"/>
      <c r="F62" s="22"/>
      <c r="G62" s="22"/>
      <c r="H62" s="22"/>
    </row>
    <row r="63" spans="1:8" x14ac:dyDescent="0.35">
      <c r="A63" s="12" t="s">
        <v>156</v>
      </c>
      <c r="B63" s="12"/>
      <c r="C63" s="12"/>
      <c r="D63" s="12"/>
      <c r="E63" s="12"/>
      <c r="F63" s="12"/>
      <c r="G63" s="12"/>
      <c r="H63" s="12"/>
    </row>
    <row r="64" spans="1:8" ht="39.75" customHeight="1" x14ac:dyDescent="0.35">
      <c r="A64" s="105" t="s">
        <v>151</v>
      </c>
      <c r="B64" s="105"/>
      <c r="C64" s="105"/>
      <c r="D64" s="105"/>
      <c r="E64" s="105"/>
      <c r="F64" s="105"/>
      <c r="G64" s="105"/>
      <c r="H64" s="105"/>
    </row>
    <row r="65" spans="1:8" ht="24.75" customHeight="1" x14ac:dyDescent="0.35">
      <c r="A65" s="105" t="s">
        <v>148</v>
      </c>
      <c r="B65" s="105"/>
      <c r="C65" s="105"/>
      <c r="D65" s="105"/>
      <c r="E65" s="105"/>
      <c r="F65" s="105"/>
      <c r="G65" s="105"/>
      <c r="H65" s="105"/>
    </row>
    <row r="66" spans="1:8" ht="13.5" customHeight="1" x14ac:dyDescent="0.35">
      <c r="A66" s="104" t="s">
        <v>152</v>
      </c>
      <c r="B66" s="104"/>
      <c r="C66" s="104"/>
      <c r="D66" s="104"/>
      <c r="E66" s="104"/>
      <c r="F66" s="104"/>
      <c r="G66" s="104"/>
      <c r="H66" s="104"/>
    </row>
    <row r="67" spans="1:8" x14ac:dyDescent="0.35">
      <c r="A67" s="28"/>
    </row>
    <row r="68" spans="1:8" x14ac:dyDescent="0.35">
      <c r="C68" s="7"/>
      <c r="D68" s="7"/>
      <c r="E68" s="7"/>
      <c r="F68" s="7"/>
      <c r="G68" s="7"/>
      <c r="H68" s="7"/>
    </row>
    <row r="69" spans="1:8" x14ac:dyDescent="0.35">
      <c r="C69" s="7"/>
      <c r="D69" s="7"/>
      <c r="E69" s="7"/>
      <c r="F69" s="7"/>
      <c r="G69" s="7"/>
      <c r="H69" s="7"/>
    </row>
    <row r="70" spans="1:8" x14ac:dyDescent="0.35">
      <c r="C70" s="7"/>
      <c r="D70" s="7"/>
      <c r="E70" s="7"/>
      <c r="F70" s="7"/>
      <c r="G70" s="7"/>
      <c r="H70" s="7"/>
    </row>
    <row r="71" spans="1:8" x14ac:dyDescent="0.35">
      <c r="C71" s="25"/>
      <c r="D71" s="25"/>
      <c r="E71" s="25"/>
      <c r="F71" s="25"/>
      <c r="G71" s="25"/>
      <c r="H71" s="25"/>
    </row>
    <row r="72" spans="1:8" x14ac:dyDescent="0.35">
      <c r="C72" s="26"/>
      <c r="D72" s="26"/>
      <c r="E72" s="26"/>
      <c r="F72" s="26"/>
      <c r="G72" s="27"/>
      <c r="H72" s="27"/>
    </row>
  </sheetData>
  <mergeCells count="3">
    <mergeCell ref="A66:H66"/>
    <mergeCell ref="A65:H65"/>
    <mergeCell ref="A64:H64"/>
  </mergeCells>
  <pageMargins left="0.25" right="0.25" top="0.75" bottom="0.75" header="0.3" footer="0.3"/>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E6CB5-1F83-4243-A5CE-EFE8DC04A537}">
  <sheetPr>
    <pageSetUpPr fitToPage="1"/>
  </sheetPr>
  <dimension ref="A1:L89"/>
  <sheetViews>
    <sheetView workbookViewId="0">
      <selection activeCell="A4" sqref="A4"/>
    </sheetView>
  </sheetViews>
  <sheetFormatPr defaultColWidth="9.1328125" defaultRowHeight="13.5" x14ac:dyDescent="0.35"/>
  <cols>
    <col min="1" max="1" width="33.73046875" style="9" customWidth="1"/>
    <col min="2" max="2" width="13.59765625" style="9" customWidth="1"/>
    <col min="3" max="7" width="12.73046875" style="9" customWidth="1"/>
    <col min="8" max="8" width="12.73046875" style="28" customWidth="1"/>
    <col min="9" max="16384" width="9.1328125" style="9"/>
  </cols>
  <sheetData>
    <row r="1" spans="1:8" s="3" customFormat="1" ht="17.649999999999999" x14ac:dyDescent="0.35">
      <c r="A1" s="1" t="s">
        <v>44</v>
      </c>
      <c r="B1" s="2"/>
      <c r="C1" s="2"/>
      <c r="D1" s="2"/>
      <c r="E1" s="2"/>
      <c r="F1" s="2"/>
      <c r="G1" s="2"/>
      <c r="H1" s="15"/>
    </row>
    <row r="2" spans="1:8" s="6" customFormat="1" ht="17.649999999999999" x14ac:dyDescent="0.35">
      <c r="A2" s="4" t="s">
        <v>77</v>
      </c>
      <c r="B2" s="5"/>
      <c r="C2" s="5"/>
      <c r="D2" s="5"/>
      <c r="E2" s="5"/>
      <c r="F2" s="5"/>
      <c r="G2" s="5"/>
      <c r="H2" s="12"/>
    </row>
    <row r="3" spans="1:8" s="6" customFormat="1" ht="12" customHeight="1" x14ac:dyDescent="0.35">
      <c r="A3" s="4"/>
      <c r="B3" s="5"/>
      <c r="C3" s="5"/>
      <c r="D3" s="5"/>
      <c r="E3" s="5"/>
      <c r="F3" s="5"/>
      <c r="G3" s="5"/>
      <c r="H3" s="12"/>
    </row>
    <row r="4" spans="1:8" ht="15" customHeight="1" x14ac:dyDescent="0.4">
      <c r="A4" s="16" t="s">
        <v>48</v>
      </c>
      <c r="B4" s="8"/>
      <c r="C4" s="5"/>
      <c r="D4" s="5"/>
      <c r="E4" s="5"/>
      <c r="F4" s="5"/>
      <c r="G4" s="5"/>
      <c r="H4" s="12"/>
    </row>
    <row r="5" spans="1:8" s="6" customFormat="1" ht="12" customHeight="1" x14ac:dyDescent="0.35">
      <c r="A5" s="48" t="s">
        <v>66</v>
      </c>
      <c r="B5" s="5"/>
      <c r="C5" s="47"/>
      <c r="D5" s="47"/>
      <c r="E5" s="47"/>
      <c r="F5" s="47"/>
      <c r="G5" s="47"/>
      <c r="H5" s="12"/>
    </row>
    <row r="6" spans="1:8" ht="13.9" thickBot="1" x14ac:dyDescent="0.4">
      <c r="A6" s="17" t="s">
        <v>0</v>
      </c>
      <c r="B6" s="17" t="s">
        <v>5</v>
      </c>
      <c r="C6" s="18">
        <v>2019</v>
      </c>
      <c r="D6" s="18">
        <v>2020</v>
      </c>
      <c r="E6" s="18">
        <v>2021</v>
      </c>
      <c r="F6" s="18">
        <v>2022</v>
      </c>
      <c r="G6" s="18">
        <v>2023</v>
      </c>
      <c r="H6" s="12"/>
    </row>
    <row r="7" spans="1:8" ht="13.9" thickTop="1" x14ac:dyDescent="0.35">
      <c r="A7" s="39" t="s">
        <v>105</v>
      </c>
      <c r="B7" s="40"/>
      <c r="C7" s="40"/>
      <c r="D7" s="40"/>
      <c r="E7" s="40"/>
      <c r="F7" s="40"/>
      <c r="G7" s="40"/>
      <c r="H7" s="12"/>
    </row>
    <row r="8" spans="1:8" x14ac:dyDescent="0.35">
      <c r="A8" s="12" t="s">
        <v>17</v>
      </c>
      <c r="B8" s="12" t="s">
        <v>106</v>
      </c>
      <c r="C8" s="20">
        <v>16980401.800999999</v>
      </c>
      <c r="D8" s="20">
        <v>16982145.659000002</v>
      </c>
      <c r="E8" s="20">
        <v>18454743.824000001</v>
      </c>
      <c r="F8" s="20">
        <v>20060200.193999998</v>
      </c>
      <c r="G8" s="30">
        <v>23923289.339720014</v>
      </c>
      <c r="H8" s="12"/>
    </row>
    <row r="9" spans="1:8" x14ac:dyDescent="0.35">
      <c r="A9" s="12" t="s">
        <v>107</v>
      </c>
      <c r="B9" s="12" t="s">
        <v>7</v>
      </c>
      <c r="C9" s="19">
        <v>17.389974346424101</v>
      </c>
      <c r="D9" s="19">
        <v>15.552016220721857</v>
      </c>
      <c r="E9" s="19">
        <v>16.187836229276666</v>
      </c>
      <c r="F9" s="19">
        <v>15.732449084678887</v>
      </c>
      <c r="G9" s="29">
        <v>17.479095344067083</v>
      </c>
      <c r="H9" s="12"/>
    </row>
    <row r="10" spans="1:8" x14ac:dyDescent="0.35">
      <c r="A10" s="12" t="s">
        <v>18</v>
      </c>
      <c r="B10" s="12" t="s">
        <v>7</v>
      </c>
      <c r="C10" s="19">
        <v>8.4585423569809866</v>
      </c>
      <c r="D10" s="29">
        <v>8.5764454173054947</v>
      </c>
      <c r="E10" s="29">
        <v>7.7984478831424511</v>
      </c>
      <c r="F10" s="29">
        <v>7.5517171492288746</v>
      </c>
      <c r="G10" s="29">
        <v>7.9464928248485407</v>
      </c>
      <c r="H10" s="12"/>
    </row>
    <row r="11" spans="1:8" x14ac:dyDescent="0.35">
      <c r="A11" s="12" t="s">
        <v>19</v>
      </c>
      <c r="B11" s="12" t="s">
        <v>7</v>
      </c>
      <c r="C11" s="19">
        <v>7.3605544440370396</v>
      </c>
      <c r="D11" s="85">
        <v>1.0269827654491092E-2</v>
      </c>
      <c r="E11" s="19">
        <v>8.6714493831912716</v>
      </c>
      <c r="F11" s="19">
        <v>8.6994237650274808</v>
      </c>
      <c r="G11" s="29">
        <v>19.3</v>
      </c>
      <c r="H11" s="12"/>
    </row>
    <row r="12" spans="1:8" x14ac:dyDescent="0.35">
      <c r="A12" s="12" t="s">
        <v>23</v>
      </c>
      <c r="B12" s="12" t="s">
        <v>6</v>
      </c>
      <c r="C12" s="50" t="s">
        <v>55</v>
      </c>
      <c r="D12" s="50" t="s">
        <v>55</v>
      </c>
      <c r="E12" s="50" t="s">
        <v>55</v>
      </c>
      <c r="F12" s="50" t="s">
        <v>55</v>
      </c>
      <c r="G12" s="50" t="s">
        <v>55</v>
      </c>
      <c r="H12" s="12"/>
    </row>
    <row r="13" spans="1:8" x14ac:dyDescent="0.35">
      <c r="A13" s="11" t="s">
        <v>20</v>
      </c>
      <c r="B13" s="11"/>
      <c r="C13" s="32"/>
      <c r="D13" s="32"/>
      <c r="E13" s="32"/>
      <c r="F13" s="32"/>
      <c r="G13" s="32"/>
      <c r="H13" s="12"/>
    </row>
    <row r="14" spans="1:8" x14ac:dyDescent="0.35">
      <c r="A14" s="12" t="s">
        <v>65</v>
      </c>
      <c r="B14" s="12" t="s">
        <v>106</v>
      </c>
      <c r="C14" s="35">
        <v>1545804.9920000001</v>
      </c>
      <c r="D14" s="35">
        <v>1623222.781</v>
      </c>
      <c r="E14" s="20">
        <v>1821213.5960000001</v>
      </c>
      <c r="F14" s="20">
        <v>1478292.595</v>
      </c>
      <c r="G14" s="35">
        <v>1319050.9399600001</v>
      </c>
      <c r="H14" s="12"/>
    </row>
    <row r="15" spans="1:8" x14ac:dyDescent="0.35">
      <c r="A15" s="12" t="s">
        <v>21</v>
      </c>
      <c r="B15" s="12" t="s">
        <v>7</v>
      </c>
      <c r="C15" s="33">
        <v>9.1034653367799905</v>
      </c>
      <c r="D15" s="33">
        <v>9.5584080692403148</v>
      </c>
      <c r="E15" s="19">
        <v>9.8685390237254378</v>
      </c>
      <c r="F15" s="19">
        <v>7.3692813666044916</v>
      </c>
      <c r="G15" s="33">
        <v>5.5136687987549022</v>
      </c>
      <c r="H15" s="12"/>
    </row>
    <row r="16" spans="1:8" x14ac:dyDescent="0.35">
      <c r="A16" s="13" t="s">
        <v>22</v>
      </c>
      <c r="B16" s="13" t="s">
        <v>7</v>
      </c>
      <c r="C16" s="21">
        <v>9.1041173599087664</v>
      </c>
      <c r="D16" s="21">
        <v>8.2063935646605568</v>
      </c>
      <c r="E16" s="21">
        <v>7.3249375093985316</v>
      </c>
      <c r="F16" s="21">
        <v>5.8226216137995301</v>
      </c>
      <c r="G16" s="31">
        <v>3.8693404515274064</v>
      </c>
      <c r="H16" s="12"/>
    </row>
    <row r="17" spans="1:8" x14ac:dyDescent="0.35">
      <c r="A17" s="11" t="s">
        <v>108</v>
      </c>
      <c r="B17" s="11" t="s">
        <v>7</v>
      </c>
      <c r="C17" s="29" t="s">
        <v>55</v>
      </c>
      <c r="D17" s="29" t="s">
        <v>55</v>
      </c>
      <c r="E17" s="29" t="s">
        <v>55</v>
      </c>
      <c r="F17" s="29" t="s">
        <v>55</v>
      </c>
      <c r="G17" s="29" t="s">
        <v>55</v>
      </c>
      <c r="H17" s="12"/>
    </row>
    <row r="18" spans="1:8" x14ac:dyDescent="0.35">
      <c r="A18" s="12" t="s">
        <v>24</v>
      </c>
      <c r="B18" s="12"/>
      <c r="C18" s="29" t="s">
        <v>55</v>
      </c>
      <c r="D18" s="29" t="s">
        <v>55</v>
      </c>
      <c r="E18" s="29" t="s">
        <v>55</v>
      </c>
      <c r="F18" s="29" t="s">
        <v>55</v>
      </c>
      <c r="G18" s="29" t="s">
        <v>55</v>
      </c>
      <c r="H18" s="12"/>
    </row>
    <row r="19" spans="1:8" x14ac:dyDescent="0.35">
      <c r="A19" s="12" t="s">
        <v>25</v>
      </c>
      <c r="B19" s="12"/>
      <c r="C19" s="29" t="s">
        <v>55</v>
      </c>
      <c r="D19" s="29" t="s">
        <v>55</v>
      </c>
      <c r="E19" s="29" t="s">
        <v>55</v>
      </c>
      <c r="F19" s="29" t="s">
        <v>55</v>
      </c>
      <c r="G19" s="29" t="s">
        <v>55</v>
      </c>
      <c r="H19" s="12"/>
    </row>
    <row r="20" spans="1:8" x14ac:dyDescent="0.35">
      <c r="A20" s="12" t="s">
        <v>26</v>
      </c>
      <c r="B20" s="12"/>
      <c r="C20" s="29" t="s">
        <v>55</v>
      </c>
      <c r="D20" s="29" t="s">
        <v>55</v>
      </c>
      <c r="E20" s="29" t="s">
        <v>55</v>
      </c>
      <c r="F20" s="29" t="s">
        <v>55</v>
      </c>
      <c r="G20" s="29" t="s">
        <v>55</v>
      </c>
      <c r="H20" s="12"/>
    </row>
    <row r="21" spans="1:8" x14ac:dyDescent="0.35">
      <c r="A21" s="12" t="s">
        <v>27</v>
      </c>
      <c r="B21" s="12"/>
      <c r="C21" s="29" t="s">
        <v>55</v>
      </c>
      <c r="D21" s="29" t="s">
        <v>55</v>
      </c>
      <c r="E21" s="29" t="s">
        <v>55</v>
      </c>
      <c r="F21" s="29" t="s">
        <v>55</v>
      </c>
      <c r="G21" s="29" t="s">
        <v>55</v>
      </c>
      <c r="H21" s="12"/>
    </row>
    <row r="22" spans="1:8" x14ac:dyDescent="0.35">
      <c r="A22" s="12" t="s">
        <v>28</v>
      </c>
      <c r="B22" s="12"/>
      <c r="C22" s="29" t="s">
        <v>55</v>
      </c>
      <c r="D22" s="29" t="s">
        <v>55</v>
      </c>
      <c r="E22" s="29" t="s">
        <v>55</v>
      </c>
      <c r="F22" s="29" t="s">
        <v>55</v>
      </c>
      <c r="G22" s="29" t="s">
        <v>55</v>
      </c>
      <c r="H22" s="12"/>
    </row>
    <row r="23" spans="1:8" x14ac:dyDescent="0.35">
      <c r="A23" s="12" t="s">
        <v>29</v>
      </c>
      <c r="B23" s="12"/>
      <c r="C23" s="29" t="s">
        <v>55</v>
      </c>
      <c r="D23" s="29" t="s">
        <v>55</v>
      </c>
      <c r="E23" s="29" t="s">
        <v>55</v>
      </c>
      <c r="F23" s="29" t="s">
        <v>55</v>
      </c>
      <c r="G23" s="29" t="s">
        <v>55</v>
      </c>
      <c r="H23" s="12"/>
    </row>
    <row r="24" spans="1:8" x14ac:dyDescent="0.35">
      <c r="A24" s="13" t="s">
        <v>30</v>
      </c>
      <c r="B24" s="13"/>
      <c r="C24" s="31" t="s">
        <v>55</v>
      </c>
      <c r="D24" s="31" t="s">
        <v>55</v>
      </c>
      <c r="E24" s="31" t="s">
        <v>55</v>
      </c>
      <c r="F24" s="31" t="s">
        <v>55</v>
      </c>
      <c r="G24" s="31" t="s">
        <v>55</v>
      </c>
      <c r="H24" s="12"/>
    </row>
    <row r="25" spans="1:8" x14ac:dyDescent="0.35">
      <c r="A25" s="12" t="s">
        <v>109</v>
      </c>
      <c r="B25" s="12" t="s">
        <v>7</v>
      </c>
      <c r="C25" s="29" t="s">
        <v>55</v>
      </c>
      <c r="D25" s="29" t="s">
        <v>55</v>
      </c>
      <c r="E25" s="29" t="s">
        <v>55</v>
      </c>
      <c r="F25" s="29" t="s">
        <v>55</v>
      </c>
      <c r="G25" s="29" t="s">
        <v>55</v>
      </c>
      <c r="H25" s="12"/>
    </row>
    <row r="26" spans="1:8" x14ac:dyDescent="0.35">
      <c r="A26" s="12" t="s">
        <v>75</v>
      </c>
      <c r="B26" s="12"/>
      <c r="C26" s="29" t="s">
        <v>55</v>
      </c>
      <c r="D26" s="29" t="s">
        <v>55</v>
      </c>
      <c r="E26" s="29" t="s">
        <v>55</v>
      </c>
      <c r="F26" s="29" t="s">
        <v>55</v>
      </c>
      <c r="G26" s="29" t="s">
        <v>55</v>
      </c>
      <c r="H26" s="12"/>
    </row>
    <row r="27" spans="1:8" x14ac:dyDescent="0.35">
      <c r="A27" s="12" t="s">
        <v>76</v>
      </c>
      <c r="B27" s="12"/>
      <c r="C27" s="29" t="s">
        <v>55</v>
      </c>
      <c r="D27" s="29" t="s">
        <v>55</v>
      </c>
      <c r="E27" s="29" t="s">
        <v>55</v>
      </c>
      <c r="F27" s="29" t="s">
        <v>55</v>
      </c>
      <c r="G27" s="29" t="s">
        <v>55</v>
      </c>
      <c r="H27" s="12"/>
    </row>
    <row r="28" spans="1:8" x14ac:dyDescent="0.35">
      <c r="A28" s="11" t="s">
        <v>31</v>
      </c>
      <c r="B28" s="11" t="s">
        <v>7</v>
      </c>
      <c r="C28" s="32" t="s">
        <v>57</v>
      </c>
      <c r="D28" s="32" t="s">
        <v>57</v>
      </c>
      <c r="E28" s="32" t="s">
        <v>57</v>
      </c>
      <c r="F28" s="32" t="s">
        <v>57</v>
      </c>
      <c r="G28" s="32" t="s">
        <v>57</v>
      </c>
      <c r="H28" s="12"/>
    </row>
    <row r="29" spans="1:8" x14ac:dyDescent="0.35">
      <c r="A29" s="12" t="s">
        <v>32</v>
      </c>
      <c r="B29" s="12"/>
      <c r="C29" s="33" t="s">
        <v>57</v>
      </c>
      <c r="D29" s="33" t="s">
        <v>57</v>
      </c>
      <c r="E29" s="33" t="s">
        <v>57</v>
      </c>
      <c r="F29" s="33" t="s">
        <v>57</v>
      </c>
      <c r="G29" s="33" t="s">
        <v>57</v>
      </c>
      <c r="H29" s="12"/>
    </row>
    <row r="30" spans="1:8" x14ac:dyDescent="0.35">
      <c r="A30" s="13" t="s">
        <v>33</v>
      </c>
      <c r="B30" s="13"/>
      <c r="C30" s="31" t="s">
        <v>57</v>
      </c>
      <c r="D30" s="31" t="s">
        <v>57</v>
      </c>
      <c r="E30" s="31" t="s">
        <v>57</v>
      </c>
      <c r="F30" s="31" t="s">
        <v>57</v>
      </c>
      <c r="G30" s="31" t="s">
        <v>57</v>
      </c>
      <c r="H30" s="12"/>
    </row>
    <row r="31" spans="1:8" x14ac:dyDescent="0.35">
      <c r="A31" s="11" t="s">
        <v>34</v>
      </c>
      <c r="B31" s="11" t="s">
        <v>7</v>
      </c>
      <c r="C31" s="29" t="s">
        <v>57</v>
      </c>
      <c r="D31" s="29" t="s">
        <v>57</v>
      </c>
      <c r="E31" s="29" t="s">
        <v>57</v>
      </c>
      <c r="F31" s="29" t="s">
        <v>57</v>
      </c>
      <c r="G31" s="29" t="s">
        <v>57</v>
      </c>
      <c r="H31" s="12"/>
    </row>
    <row r="32" spans="1:8" x14ac:dyDescent="0.35">
      <c r="A32" s="12" t="s">
        <v>35</v>
      </c>
      <c r="B32" s="12"/>
      <c r="C32" s="29" t="s">
        <v>57</v>
      </c>
      <c r="D32" s="29" t="s">
        <v>57</v>
      </c>
      <c r="E32" s="29" t="s">
        <v>57</v>
      </c>
      <c r="F32" s="29" t="s">
        <v>57</v>
      </c>
      <c r="G32" s="29" t="s">
        <v>57</v>
      </c>
      <c r="H32" s="12"/>
    </row>
    <row r="33" spans="1:8" x14ac:dyDescent="0.35">
      <c r="A33" s="12" t="s">
        <v>36</v>
      </c>
      <c r="B33" s="12"/>
      <c r="C33" s="29" t="s">
        <v>57</v>
      </c>
      <c r="D33" s="29" t="s">
        <v>57</v>
      </c>
      <c r="E33" s="29" t="s">
        <v>57</v>
      </c>
      <c r="F33" s="29" t="s">
        <v>57</v>
      </c>
      <c r="G33" s="29" t="s">
        <v>57</v>
      </c>
      <c r="H33" s="12"/>
    </row>
    <row r="34" spans="1:8" x14ac:dyDescent="0.35">
      <c r="A34" s="12" t="s">
        <v>37</v>
      </c>
      <c r="B34" s="12"/>
      <c r="C34" s="29" t="s">
        <v>57</v>
      </c>
      <c r="D34" s="29" t="s">
        <v>57</v>
      </c>
      <c r="E34" s="29" t="s">
        <v>57</v>
      </c>
      <c r="F34" s="29" t="s">
        <v>57</v>
      </c>
      <c r="G34" s="29" t="s">
        <v>57</v>
      </c>
      <c r="H34" s="12"/>
    </row>
    <row r="35" spans="1:8" x14ac:dyDescent="0.35">
      <c r="A35" s="42" t="s">
        <v>110</v>
      </c>
      <c r="B35" s="43"/>
      <c r="C35" s="43"/>
      <c r="D35" s="43"/>
      <c r="E35" s="43"/>
      <c r="F35" s="43"/>
      <c r="G35" s="43"/>
      <c r="H35" s="12"/>
    </row>
    <row r="36" spans="1:8" x14ac:dyDescent="0.35">
      <c r="A36" s="12" t="s">
        <v>17</v>
      </c>
      <c r="B36" s="12" t="s">
        <v>106</v>
      </c>
      <c r="C36" s="20">
        <v>438728.37031999999</v>
      </c>
      <c r="D36" s="20">
        <v>514053.80830999999</v>
      </c>
      <c r="E36" s="20">
        <v>557129.31975000002</v>
      </c>
      <c r="F36" s="20">
        <v>558551.49950000003</v>
      </c>
      <c r="G36" s="30">
        <v>658453</v>
      </c>
      <c r="H36" s="12"/>
    </row>
    <row r="37" spans="1:8" x14ac:dyDescent="0.35">
      <c r="A37" s="12" t="s">
        <v>107</v>
      </c>
      <c r="B37" s="12" t="s">
        <v>7</v>
      </c>
      <c r="C37" s="19">
        <v>14.487909200408099</v>
      </c>
      <c r="D37" s="19">
        <v>16.949600403680201</v>
      </c>
      <c r="E37" s="19">
        <v>17.855466864757599</v>
      </c>
      <c r="F37" s="19">
        <v>17.746388389576659</v>
      </c>
      <c r="G37" s="29">
        <v>19.899999999999999</v>
      </c>
      <c r="H37" s="12"/>
    </row>
    <row r="38" spans="1:8" x14ac:dyDescent="0.35">
      <c r="A38" s="12" t="s">
        <v>19</v>
      </c>
      <c r="B38" s="12" t="s">
        <v>7</v>
      </c>
      <c r="C38" s="19">
        <v>11.942949052990727</v>
      </c>
      <c r="D38" s="19">
        <v>17.169037401219139</v>
      </c>
      <c r="E38" s="19">
        <v>8.3795724773666809</v>
      </c>
      <c r="F38" s="19">
        <v>0.25526923455369094</v>
      </c>
      <c r="G38" s="29">
        <v>17.885817259362664</v>
      </c>
      <c r="H38" s="12"/>
    </row>
    <row r="39" spans="1:8" x14ac:dyDescent="0.35">
      <c r="A39" s="42" t="s">
        <v>39</v>
      </c>
      <c r="B39" s="43"/>
      <c r="C39" s="43"/>
      <c r="D39" s="43"/>
      <c r="E39" s="43"/>
      <c r="F39" s="43"/>
      <c r="G39" s="43"/>
      <c r="H39" s="12"/>
    </row>
    <row r="40" spans="1:8" x14ac:dyDescent="0.35">
      <c r="A40" s="12" t="s">
        <v>117</v>
      </c>
      <c r="B40" s="12"/>
      <c r="C40" s="12"/>
      <c r="D40" s="12"/>
      <c r="E40" s="12"/>
      <c r="F40" s="12"/>
      <c r="G40" s="12"/>
      <c r="H40" s="12"/>
    </row>
    <row r="41" spans="1:8" x14ac:dyDescent="0.35">
      <c r="A41" s="12" t="s">
        <v>40</v>
      </c>
      <c r="B41" s="12" t="s">
        <v>106</v>
      </c>
      <c r="C41" s="30">
        <v>181971</v>
      </c>
      <c r="D41" s="30">
        <v>152697</v>
      </c>
      <c r="E41" s="30">
        <v>217719</v>
      </c>
      <c r="F41" s="30">
        <v>484818</v>
      </c>
      <c r="G41" s="30">
        <v>593463</v>
      </c>
      <c r="H41" s="12"/>
    </row>
    <row r="42" spans="1:8" x14ac:dyDescent="0.35">
      <c r="A42" s="12" t="s">
        <v>38</v>
      </c>
      <c r="B42" s="12" t="s">
        <v>7</v>
      </c>
      <c r="C42" s="29">
        <v>-17.399999999999999</v>
      </c>
      <c r="D42" s="29">
        <v>-16.079999999999998</v>
      </c>
      <c r="E42" s="29">
        <v>42.58</v>
      </c>
      <c r="F42" s="29">
        <v>122.68</v>
      </c>
      <c r="G42" s="29">
        <v>22.4</v>
      </c>
      <c r="H42" s="12"/>
    </row>
    <row r="43" spans="1:8" x14ac:dyDescent="0.35">
      <c r="A43" s="12" t="s">
        <v>41</v>
      </c>
      <c r="B43" s="12" t="s">
        <v>106</v>
      </c>
      <c r="C43" s="30">
        <v>25372</v>
      </c>
      <c r="D43" s="30">
        <v>17850</v>
      </c>
      <c r="E43" s="30">
        <v>15170</v>
      </c>
      <c r="F43" s="30">
        <v>52060</v>
      </c>
      <c r="G43" s="30">
        <v>83658</v>
      </c>
      <c r="H43" s="12"/>
    </row>
    <row r="44" spans="1:8" x14ac:dyDescent="0.35">
      <c r="A44" s="12" t="s">
        <v>58</v>
      </c>
      <c r="B44" s="12" t="s">
        <v>6</v>
      </c>
      <c r="C44" s="35">
        <v>291</v>
      </c>
      <c r="D44" s="35">
        <v>321</v>
      </c>
      <c r="E44" s="35">
        <v>334</v>
      </c>
      <c r="F44" s="35">
        <v>367</v>
      </c>
      <c r="G44" s="35">
        <v>430</v>
      </c>
      <c r="H44" s="12"/>
    </row>
    <row r="45" spans="1:8" x14ac:dyDescent="0.35">
      <c r="A45" s="11" t="s">
        <v>118</v>
      </c>
      <c r="B45" s="11"/>
      <c r="C45" s="11"/>
      <c r="D45" s="11"/>
      <c r="E45" s="11"/>
      <c r="F45" s="11"/>
      <c r="G45" s="11"/>
      <c r="H45" s="12"/>
    </row>
    <row r="46" spans="1:8" x14ac:dyDescent="0.35">
      <c r="A46" s="12" t="s">
        <v>40</v>
      </c>
      <c r="B46" s="12" t="s">
        <v>106</v>
      </c>
      <c r="C46" s="30">
        <v>79941.970883700007</v>
      </c>
      <c r="D46" s="30">
        <v>56048.340960900001</v>
      </c>
      <c r="E46" s="30">
        <v>95464</v>
      </c>
      <c r="F46" s="30">
        <v>224736</v>
      </c>
      <c r="G46" s="30">
        <v>534401</v>
      </c>
      <c r="H46" s="12"/>
    </row>
    <row r="47" spans="1:8" x14ac:dyDescent="0.35">
      <c r="A47" s="12" t="s">
        <v>38</v>
      </c>
      <c r="B47" s="12" t="s">
        <v>7</v>
      </c>
      <c r="C47" s="29">
        <v>-36.752860576503529</v>
      </c>
      <c r="D47" s="29">
        <v>-29.888717601872219</v>
      </c>
      <c r="E47" s="29">
        <v>70.324399194254184</v>
      </c>
      <c r="F47" s="29">
        <v>135.41439705019692</v>
      </c>
      <c r="G47" s="29">
        <v>137.79056314965115</v>
      </c>
      <c r="H47" s="12"/>
    </row>
    <row r="48" spans="1:8" x14ac:dyDescent="0.35">
      <c r="A48" s="12" t="s">
        <v>41</v>
      </c>
      <c r="B48" s="12" t="s">
        <v>106</v>
      </c>
      <c r="C48" s="30">
        <v>16535.852568900002</v>
      </c>
      <c r="D48" s="30">
        <v>9555.8711736500009</v>
      </c>
      <c r="E48" s="30">
        <v>19390.61</v>
      </c>
      <c r="F48" s="30">
        <v>74688</v>
      </c>
      <c r="G48" s="30">
        <v>231845</v>
      </c>
      <c r="H48" s="12"/>
    </row>
    <row r="49" spans="1:8" x14ac:dyDescent="0.35">
      <c r="A49" s="14" t="s">
        <v>58</v>
      </c>
      <c r="B49" s="14" t="s">
        <v>6</v>
      </c>
      <c r="C49" s="84">
        <v>206</v>
      </c>
      <c r="D49" s="84">
        <v>214</v>
      </c>
      <c r="E49" s="84">
        <v>236</v>
      </c>
      <c r="F49" s="84">
        <v>289</v>
      </c>
      <c r="G49" s="84">
        <v>405</v>
      </c>
      <c r="H49" s="12"/>
    </row>
    <row r="50" spans="1:8" x14ac:dyDescent="0.35">
      <c r="A50" s="48" t="s">
        <v>97</v>
      </c>
      <c r="B50" s="5"/>
      <c r="C50" s="47"/>
      <c r="D50" s="47"/>
      <c r="E50" s="47"/>
      <c r="F50" s="47"/>
      <c r="G50" s="47"/>
      <c r="H50" s="12"/>
    </row>
    <row r="51" spans="1:8" ht="13.9" thickBot="1" x14ac:dyDescent="0.4">
      <c r="A51" s="17" t="s">
        <v>0</v>
      </c>
      <c r="B51" s="17" t="s">
        <v>5</v>
      </c>
      <c r="C51" s="18">
        <v>2019</v>
      </c>
      <c r="D51" s="18">
        <v>2020</v>
      </c>
      <c r="E51" s="18">
        <v>2021</v>
      </c>
      <c r="F51" s="18">
        <v>2022</v>
      </c>
      <c r="G51" s="18">
        <v>2023</v>
      </c>
      <c r="H51" s="18" t="s">
        <v>127</v>
      </c>
    </row>
    <row r="52" spans="1:8" ht="13.9" thickTop="1" x14ac:dyDescent="0.35">
      <c r="A52" s="42" t="s">
        <v>59</v>
      </c>
      <c r="B52" s="43"/>
      <c r="C52" s="43"/>
      <c r="D52" s="43"/>
      <c r="E52" s="43"/>
      <c r="F52" s="44"/>
      <c r="G52" s="43"/>
      <c r="H52" s="43"/>
    </row>
    <row r="53" spans="1:8" x14ac:dyDescent="0.35">
      <c r="A53" s="12" t="s">
        <v>122</v>
      </c>
      <c r="B53" s="12"/>
      <c r="C53" s="12"/>
      <c r="D53" s="12"/>
      <c r="E53" s="12"/>
      <c r="F53" s="12"/>
      <c r="G53" s="12"/>
      <c r="H53" s="12"/>
    </row>
    <row r="54" spans="1:8" x14ac:dyDescent="0.35">
      <c r="A54" s="12" t="s">
        <v>130</v>
      </c>
      <c r="B54" s="12" t="s">
        <v>106</v>
      </c>
      <c r="C54" s="22">
        <v>301680</v>
      </c>
      <c r="D54" s="22">
        <v>458510</v>
      </c>
      <c r="E54" s="22">
        <v>368990</v>
      </c>
      <c r="F54" s="22">
        <v>561720</v>
      </c>
      <c r="G54" s="22">
        <v>1047810</v>
      </c>
      <c r="H54" s="22">
        <v>2028070</v>
      </c>
    </row>
    <row r="55" spans="1:8" x14ac:dyDescent="0.35">
      <c r="A55" s="12" t="s">
        <v>38</v>
      </c>
      <c r="B55" s="12" t="s">
        <v>7</v>
      </c>
      <c r="C55" s="86">
        <v>58.22930871708801</v>
      </c>
      <c r="D55" s="86">
        <v>51.985547600106074</v>
      </c>
      <c r="E55" s="86">
        <v>-19.524110706418618</v>
      </c>
      <c r="F55" s="86">
        <v>52.231767798585331</v>
      </c>
      <c r="G55" s="86">
        <v>86.535996581926938</v>
      </c>
      <c r="H55" s="86">
        <v>93.553220526622198</v>
      </c>
    </row>
    <row r="56" spans="1:8" x14ac:dyDescent="0.35">
      <c r="A56" s="12" t="s">
        <v>119</v>
      </c>
      <c r="B56" s="12" t="s">
        <v>6</v>
      </c>
      <c r="C56" s="22">
        <v>435520</v>
      </c>
      <c r="D56" s="22">
        <v>846650</v>
      </c>
      <c r="E56" s="22">
        <v>835592</v>
      </c>
      <c r="F56" s="22">
        <v>717020</v>
      </c>
      <c r="G56" s="22">
        <v>1165786</v>
      </c>
      <c r="H56" s="22">
        <v>1724073</v>
      </c>
    </row>
    <row r="57" spans="1:8" x14ac:dyDescent="0.35">
      <c r="A57" s="13" t="s">
        <v>120</v>
      </c>
      <c r="B57" s="13" t="s">
        <v>121</v>
      </c>
      <c r="C57" s="95" t="s">
        <v>55</v>
      </c>
      <c r="D57" s="95" t="s">
        <v>55</v>
      </c>
      <c r="E57" s="95" t="s">
        <v>55</v>
      </c>
      <c r="F57" s="95" t="s">
        <v>55</v>
      </c>
      <c r="G57" s="95" t="s">
        <v>55</v>
      </c>
      <c r="H57" s="95" t="s">
        <v>55</v>
      </c>
    </row>
    <row r="58" spans="1:8" x14ac:dyDescent="0.35">
      <c r="A58" s="12" t="s">
        <v>123</v>
      </c>
      <c r="B58" s="12"/>
      <c r="C58" s="12"/>
      <c r="D58" s="12"/>
      <c r="E58" s="12"/>
      <c r="F58" s="12"/>
      <c r="G58" s="12"/>
      <c r="H58" s="12"/>
    </row>
    <row r="59" spans="1:8" x14ac:dyDescent="0.35">
      <c r="A59" s="12" t="s">
        <v>130</v>
      </c>
      <c r="B59" s="12" t="s">
        <v>106</v>
      </c>
      <c r="C59" s="22">
        <v>762533.4</v>
      </c>
      <c r="D59" s="22">
        <v>942167.5</v>
      </c>
      <c r="E59" s="22">
        <v>1212915</v>
      </c>
      <c r="F59" s="22">
        <v>1543830</v>
      </c>
      <c r="G59" s="22">
        <v>2158002</v>
      </c>
      <c r="H59" s="22">
        <v>3181768</v>
      </c>
    </row>
    <row r="60" spans="1:8" x14ac:dyDescent="0.35">
      <c r="A60" s="12" t="s">
        <v>38</v>
      </c>
      <c r="B60" s="12" t="s">
        <v>7</v>
      </c>
      <c r="C60" s="86">
        <v>91.345298017598978</v>
      </c>
      <c r="D60" s="86">
        <v>23.557538594375007</v>
      </c>
      <c r="E60" s="86">
        <v>28.736663066811367</v>
      </c>
      <c r="F60" s="86">
        <v>27.282620793707721</v>
      </c>
      <c r="G60" s="86">
        <v>39.782359456675927</v>
      </c>
      <c r="H60" s="86">
        <v>47.440456496333184</v>
      </c>
    </row>
    <row r="61" spans="1:8" x14ac:dyDescent="0.35">
      <c r="A61" s="12" t="s">
        <v>119</v>
      </c>
      <c r="B61" s="12" t="s">
        <v>6</v>
      </c>
      <c r="C61" s="35" t="s">
        <v>55</v>
      </c>
      <c r="D61" s="35" t="s">
        <v>55</v>
      </c>
      <c r="E61" s="22">
        <v>8716880</v>
      </c>
      <c r="F61" s="22">
        <v>11231088</v>
      </c>
      <c r="G61" s="22">
        <v>13133703</v>
      </c>
      <c r="H61" s="22">
        <v>16445187</v>
      </c>
    </row>
    <row r="62" spans="1:8" x14ac:dyDescent="0.35">
      <c r="A62" s="13" t="s">
        <v>120</v>
      </c>
      <c r="B62" s="13" t="s">
        <v>121</v>
      </c>
      <c r="C62" s="95" t="s">
        <v>55</v>
      </c>
      <c r="D62" s="95" t="s">
        <v>55</v>
      </c>
      <c r="E62" s="31">
        <v>16</v>
      </c>
      <c r="F62" s="31">
        <v>15</v>
      </c>
      <c r="G62" s="31">
        <v>11</v>
      </c>
      <c r="H62" s="31">
        <v>8</v>
      </c>
    </row>
    <row r="63" spans="1:8" x14ac:dyDescent="0.35">
      <c r="A63" s="12" t="s">
        <v>124</v>
      </c>
      <c r="B63" s="12"/>
      <c r="C63" s="12"/>
      <c r="D63" s="12"/>
      <c r="E63" s="12"/>
      <c r="F63" s="12"/>
      <c r="G63" s="12"/>
      <c r="H63" s="12"/>
    </row>
    <row r="64" spans="1:8" x14ac:dyDescent="0.35">
      <c r="A64" s="12" t="s">
        <v>125</v>
      </c>
      <c r="B64" s="12" t="s">
        <v>106</v>
      </c>
      <c r="C64" s="22">
        <v>3217227.9</v>
      </c>
      <c r="D64" s="22">
        <v>3374955.3</v>
      </c>
      <c r="E64" s="22">
        <v>3217593</v>
      </c>
      <c r="F64" s="35" t="s">
        <v>55</v>
      </c>
      <c r="G64" s="35" t="s">
        <v>55</v>
      </c>
      <c r="H64" s="35" t="s">
        <v>55</v>
      </c>
    </row>
    <row r="65" spans="1:9" x14ac:dyDescent="0.35">
      <c r="A65" s="14" t="s">
        <v>38</v>
      </c>
      <c r="B65" s="14" t="s">
        <v>7</v>
      </c>
      <c r="C65" s="87">
        <v>26.8237416779047</v>
      </c>
      <c r="D65" s="87">
        <v>4.9025870999067216</v>
      </c>
      <c r="E65" s="87">
        <v>-4.7</v>
      </c>
      <c r="F65" s="35" t="s">
        <v>55</v>
      </c>
      <c r="G65" s="35" t="s">
        <v>55</v>
      </c>
      <c r="H65" s="35" t="s">
        <v>55</v>
      </c>
    </row>
    <row r="66" spans="1:9" ht="26.25" customHeight="1" x14ac:dyDescent="0.35">
      <c r="A66" s="107" t="s">
        <v>126</v>
      </c>
      <c r="B66" s="107"/>
      <c r="C66" s="107"/>
      <c r="D66" s="107"/>
      <c r="E66" s="107"/>
      <c r="F66" s="107"/>
      <c r="G66" s="107"/>
      <c r="H66" s="107"/>
    </row>
    <row r="67" spans="1:9" s="94" customFormat="1" ht="12" customHeight="1" x14ac:dyDescent="0.35">
      <c r="A67" s="108" t="s">
        <v>128</v>
      </c>
      <c r="B67" s="108"/>
      <c r="C67" s="108"/>
      <c r="D67" s="108"/>
      <c r="E67" s="108"/>
      <c r="F67" s="108"/>
      <c r="G67" s="108"/>
      <c r="H67" s="108"/>
      <c r="I67" s="9"/>
    </row>
    <row r="68" spans="1:9" s="94" customFormat="1" ht="12" customHeight="1" x14ac:dyDescent="0.35">
      <c r="A68" s="108" t="s">
        <v>129</v>
      </c>
      <c r="B68" s="108"/>
      <c r="C68" s="108"/>
      <c r="D68" s="108"/>
      <c r="E68" s="108"/>
      <c r="F68" s="108"/>
      <c r="G68" s="108"/>
      <c r="H68" s="108"/>
      <c r="I68" s="9"/>
    </row>
    <row r="69" spans="1:9" x14ac:dyDescent="0.35">
      <c r="A69" s="15" t="s">
        <v>56</v>
      </c>
      <c r="B69" s="12"/>
      <c r="C69" s="12"/>
      <c r="D69" s="12"/>
      <c r="E69" s="12"/>
      <c r="F69" s="12"/>
      <c r="G69" s="12"/>
      <c r="H69" s="12"/>
    </row>
    <row r="70" spans="1:9" x14ac:dyDescent="0.35">
      <c r="A70" s="8"/>
      <c r="B70" s="8"/>
      <c r="C70" s="8"/>
      <c r="D70" s="8"/>
      <c r="E70" s="8"/>
      <c r="F70" s="8"/>
      <c r="G70" s="8"/>
      <c r="H70" s="12"/>
    </row>
    <row r="71" spans="1:9" ht="15" customHeight="1" x14ac:dyDescent="0.4">
      <c r="A71" s="16" t="s">
        <v>112</v>
      </c>
      <c r="B71" s="8"/>
      <c r="C71" s="8"/>
      <c r="D71" s="8"/>
      <c r="E71" s="8"/>
      <c r="F71" s="8"/>
      <c r="G71" s="8"/>
      <c r="H71" s="12"/>
    </row>
    <row r="72" spans="1:9" s="6" customFormat="1" ht="12" customHeight="1" x14ac:dyDescent="0.35">
      <c r="A72" s="48" t="s">
        <v>97</v>
      </c>
      <c r="B72" s="5"/>
      <c r="C72" s="47"/>
      <c r="D72" s="47"/>
      <c r="E72" s="47"/>
      <c r="F72" s="47"/>
      <c r="G72" s="47"/>
      <c r="H72" s="12"/>
      <c r="I72" s="9"/>
    </row>
    <row r="73" spans="1:9" ht="13.9" thickBot="1" x14ac:dyDescent="0.4">
      <c r="A73" s="17" t="s">
        <v>0</v>
      </c>
      <c r="B73" s="17" t="s">
        <v>5</v>
      </c>
      <c r="C73" s="18">
        <v>2019</v>
      </c>
      <c r="D73" s="18">
        <v>2020</v>
      </c>
      <c r="E73" s="18">
        <v>2021</v>
      </c>
      <c r="F73" s="18">
        <v>2022</v>
      </c>
      <c r="G73" s="18">
        <v>2023</v>
      </c>
      <c r="H73" s="12"/>
    </row>
    <row r="74" spans="1:9" ht="13.9" thickTop="1" x14ac:dyDescent="0.35">
      <c r="A74" s="12" t="s">
        <v>17</v>
      </c>
      <c r="B74" s="12" t="s">
        <v>106</v>
      </c>
      <c r="C74" s="22">
        <v>1654215</v>
      </c>
      <c r="D74" s="22">
        <v>1562328</v>
      </c>
      <c r="E74" s="22">
        <v>2022518</v>
      </c>
      <c r="F74" s="22">
        <v>3564391</v>
      </c>
      <c r="G74" s="35">
        <v>4560151</v>
      </c>
      <c r="H74" s="12"/>
    </row>
    <row r="75" spans="1:9" x14ac:dyDescent="0.35">
      <c r="A75" s="12" t="s">
        <v>107</v>
      </c>
      <c r="B75" s="12" t="s">
        <v>7</v>
      </c>
      <c r="C75" s="86">
        <v>100</v>
      </c>
      <c r="D75" s="86">
        <v>100</v>
      </c>
      <c r="E75" s="86">
        <v>100</v>
      </c>
      <c r="F75" s="86">
        <v>100</v>
      </c>
      <c r="G75" s="86">
        <v>100</v>
      </c>
      <c r="H75" s="12"/>
    </row>
    <row r="76" spans="1:9" x14ac:dyDescent="0.35">
      <c r="A76" s="12" t="s">
        <v>111</v>
      </c>
      <c r="B76" s="12" t="s">
        <v>7</v>
      </c>
      <c r="C76" s="86">
        <v>0.81</v>
      </c>
      <c r="D76" s="33">
        <v>1.1499999999999999</v>
      </c>
      <c r="E76" s="33">
        <v>1.37</v>
      </c>
      <c r="F76" s="33">
        <v>2.23</v>
      </c>
      <c r="G76" s="33">
        <v>2.62</v>
      </c>
      <c r="H76" s="12"/>
    </row>
    <row r="77" spans="1:9" x14ac:dyDescent="0.35">
      <c r="A77" s="12" t="s">
        <v>19</v>
      </c>
      <c r="B77" s="12" t="s">
        <v>7</v>
      </c>
      <c r="C77" s="86">
        <v>21.427832134260882</v>
      </c>
      <c r="D77" s="86">
        <v>-5.5547193079496919</v>
      </c>
      <c r="E77" s="86">
        <v>29.455402450701772</v>
      </c>
      <c r="F77" s="86">
        <v>76.235316570730149</v>
      </c>
      <c r="G77" s="33">
        <v>27.936329095208691</v>
      </c>
      <c r="H77" s="12"/>
    </row>
    <row r="78" spans="1:9" x14ac:dyDescent="0.35">
      <c r="A78" s="12" t="s">
        <v>23</v>
      </c>
      <c r="B78" s="12" t="s">
        <v>6</v>
      </c>
      <c r="C78" s="35">
        <v>15733</v>
      </c>
      <c r="D78" s="35">
        <v>19364</v>
      </c>
      <c r="E78" s="35">
        <v>29115</v>
      </c>
      <c r="F78" s="35">
        <v>82521</v>
      </c>
      <c r="G78" s="35">
        <v>199096</v>
      </c>
      <c r="H78" s="12"/>
    </row>
    <row r="79" spans="1:9" x14ac:dyDescent="0.35">
      <c r="A79" s="11" t="s">
        <v>20</v>
      </c>
      <c r="B79" s="11"/>
      <c r="C79" s="32"/>
      <c r="D79" s="32"/>
      <c r="E79" s="32"/>
      <c r="F79" s="32"/>
      <c r="G79" s="32"/>
      <c r="H79" s="12"/>
    </row>
    <row r="80" spans="1:9" x14ac:dyDescent="0.35">
      <c r="A80" s="12" t="s">
        <v>65</v>
      </c>
      <c r="B80" s="12" t="s">
        <v>106</v>
      </c>
      <c r="C80" s="35">
        <v>10408</v>
      </c>
      <c r="D80" s="35">
        <v>2823</v>
      </c>
      <c r="E80" s="22">
        <v>2176</v>
      </c>
      <c r="F80" s="22">
        <v>334</v>
      </c>
      <c r="G80" s="35">
        <v>998</v>
      </c>
      <c r="H80" s="12"/>
    </row>
    <row r="81" spans="1:12" x14ac:dyDescent="0.35">
      <c r="A81" s="14" t="s">
        <v>21</v>
      </c>
      <c r="B81" s="14" t="s">
        <v>7</v>
      </c>
      <c r="C81" s="34">
        <v>0.63</v>
      </c>
      <c r="D81" s="34">
        <v>0.18</v>
      </c>
      <c r="E81" s="87">
        <v>0.11</v>
      </c>
      <c r="F81" s="89">
        <v>0.01</v>
      </c>
      <c r="G81" s="88">
        <v>0.02</v>
      </c>
      <c r="H81" s="12"/>
    </row>
    <row r="82" spans="1:12" s="90" customFormat="1" ht="12" customHeight="1" x14ac:dyDescent="0.35">
      <c r="A82" s="91" t="s">
        <v>113</v>
      </c>
      <c r="B82" s="91"/>
      <c r="C82" s="91"/>
      <c r="D82" s="91"/>
      <c r="E82" s="91"/>
      <c r="F82" s="91"/>
      <c r="G82" s="91"/>
      <c r="H82" s="91"/>
      <c r="I82" s="9"/>
    </row>
    <row r="83" spans="1:12" s="90" customFormat="1" ht="12.75" customHeight="1" x14ac:dyDescent="0.35">
      <c r="A83" s="106" t="s">
        <v>114</v>
      </c>
      <c r="B83" s="106"/>
      <c r="C83" s="106"/>
      <c r="D83" s="106"/>
      <c r="E83" s="106"/>
      <c r="F83" s="106"/>
      <c r="G83" s="106"/>
      <c r="H83" s="93"/>
    </row>
    <row r="84" spans="1:12" s="90" customFormat="1" ht="25.5" customHeight="1" x14ac:dyDescent="0.45">
      <c r="A84" s="104" t="s">
        <v>116</v>
      </c>
      <c r="B84" s="104"/>
      <c r="C84" s="104"/>
      <c r="D84" s="104"/>
      <c r="E84" s="104"/>
      <c r="F84" s="104"/>
      <c r="G84" s="104"/>
      <c r="H84" s="91"/>
    </row>
    <row r="85" spans="1:12" s="90" customFormat="1" ht="12" customHeight="1" x14ac:dyDescent="0.45">
      <c r="A85" s="92" t="s">
        <v>115</v>
      </c>
      <c r="B85" s="92"/>
      <c r="C85" s="91"/>
      <c r="D85" s="91"/>
      <c r="E85" s="91"/>
      <c r="F85" s="91"/>
      <c r="G85" s="91"/>
      <c r="H85" s="91"/>
    </row>
    <row r="87" spans="1:12" x14ac:dyDescent="0.35">
      <c r="J87" s="90"/>
      <c r="K87" s="90"/>
      <c r="L87" s="90"/>
    </row>
    <row r="88" spans="1:12" x14ac:dyDescent="0.35">
      <c r="J88" s="90"/>
      <c r="K88" s="90"/>
      <c r="L88" s="90"/>
    </row>
    <row r="89" spans="1:12" x14ac:dyDescent="0.35">
      <c r="J89" s="90"/>
      <c r="K89" s="90"/>
      <c r="L89" s="90"/>
    </row>
  </sheetData>
  <mergeCells count="5">
    <mergeCell ref="A83:G83"/>
    <mergeCell ref="A84:G84"/>
    <mergeCell ref="A66:H66"/>
    <mergeCell ref="A67:H67"/>
    <mergeCell ref="A68:H68"/>
  </mergeCells>
  <pageMargins left="0.25" right="0.25" top="0.75" bottom="0.75" header="0.3" footer="0.3"/>
  <pageSetup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CC11B-E26E-4B41-B86B-F590333752D2}">
  <sheetPr>
    <pageSetUpPr fitToPage="1"/>
  </sheetPr>
  <dimension ref="A1:B15"/>
  <sheetViews>
    <sheetView workbookViewId="0">
      <selection activeCell="A4" sqref="A4"/>
    </sheetView>
  </sheetViews>
  <sheetFormatPr defaultRowHeight="14.25" x14ac:dyDescent="0.45"/>
  <cols>
    <col min="1" max="1" width="40.73046875" customWidth="1"/>
    <col min="2" max="2" width="105.73046875" customWidth="1"/>
  </cols>
  <sheetData>
    <row r="1" spans="1:2" s="3" customFormat="1" ht="17.649999999999999" x14ac:dyDescent="0.3">
      <c r="A1" s="1" t="s">
        <v>44</v>
      </c>
      <c r="B1" s="2"/>
    </row>
    <row r="2" spans="1:2" s="6" customFormat="1" ht="17.649999999999999" x14ac:dyDescent="0.3">
      <c r="A2" s="4" t="s">
        <v>77</v>
      </c>
      <c r="B2" s="5"/>
    </row>
    <row r="3" spans="1:2" s="6" customFormat="1" ht="12" customHeight="1" x14ac:dyDescent="0.3">
      <c r="A3" s="4"/>
      <c r="B3" s="5"/>
    </row>
    <row r="4" spans="1:2" x14ac:dyDescent="0.45">
      <c r="A4" s="16" t="s">
        <v>49</v>
      </c>
      <c r="B4" s="8"/>
    </row>
    <row r="5" spans="1:2" x14ac:dyDescent="0.45">
      <c r="A5" s="10" t="s">
        <v>45</v>
      </c>
      <c r="B5" s="46" t="s">
        <v>131</v>
      </c>
    </row>
    <row r="6" spans="1:2" x14ac:dyDescent="0.45">
      <c r="A6" s="98" t="s">
        <v>46</v>
      </c>
      <c r="B6" s="11" t="s">
        <v>132</v>
      </c>
    </row>
    <row r="7" spans="1:2" x14ac:dyDescent="0.45">
      <c r="A7" s="100" t="s">
        <v>53</v>
      </c>
      <c r="B7" s="101"/>
    </row>
    <row r="8" spans="1:2" x14ac:dyDescent="0.45">
      <c r="A8" s="102" t="s">
        <v>42</v>
      </c>
      <c r="B8" s="102" t="s">
        <v>43</v>
      </c>
    </row>
    <row r="9" spans="1:2" ht="28.5" customHeight="1" x14ac:dyDescent="0.45">
      <c r="A9" s="99" t="s">
        <v>133</v>
      </c>
      <c r="B9" s="99" t="s">
        <v>134</v>
      </c>
    </row>
    <row r="10" spans="1:2" ht="28.5" customHeight="1" x14ac:dyDescent="0.45">
      <c r="A10" s="96" t="s">
        <v>135</v>
      </c>
      <c r="B10" s="96" t="s">
        <v>136</v>
      </c>
    </row>
    <row r="11" spans="1:2" ht="28.5" customHeight="1" x14ac:dyDescent="0.45">
      <c r="A11" s="96" t="s">
        <v>137</v>
      </c>
      <c r="B11" s="96" t="s">
        <v>138</v>
      </c>
    </row>
    <row r="12" spans="1:2" ht="38.25" customHeight="1" x14ac:dyDescent="0.45">
      <c r="A12" s="96" t="s">
        <v>139</v>
      </c>
      <c r="B12" s="96" t="s">
        <v>140</v>
      </c>
    </row>
    <row r="13" spans="1:2" ht="38.25" customHeight="1" x14ac:dyDescent="0.45">
      <c r="A13" s="97" t="s">
        <v>141</v>
      </c>
      <c r="B13" s="97" t="s">
        <v>142</v>
      </c>
    </row>
    <row r="14" spans="1:2" s="9" customFormat="1" ht="13.5" x14ac:dyDescent="0.35">
      <c r="A14" s="12" t="s">
        <v>143</v>
      </c>
      <c r="B14" s="12"/>
    </row>
    <row r="15" spans="1:2" x14ac:dyDescent="0.45">
      <c r="A15" s="15" t="s">
        <v>54</v>
      </c>
      <c r="B15" s="8"/>
    </row>
  </sheetData>
  <pageMargins left="0.25" right="0.25" top="0.75" bottom="0.75" header="0.3" footer="0.3"/>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1_IND</vt:lpstr>
      <vt:lpstr>Table 2_IND</vt:lpstr>
      <vt:lpstr>Table 3_IND</vt:lpstr>
      <vt:lpstr>Table 4_IND</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Shigehiro Shinozaki</dc:creator>
  <cp:lastModifiedBy>Leila Badr</cp:lastModifiedBy>
  <cp:lastPrinted>2024-08-27T09:52:45Z</cp:lastPrinted>
  <dcterms:created xsi:type="dcterms:W3CDTF">2024-08-25T23:12:40Z</dcterms:created>
  <dcterms:modified xsi:type="dcterms:W3CDTF">2024-11-18T05:34:38Z</dcterms:modified>
</cp:coreProperties>
</file>