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autoCompressPictures="0"/>
  <bookViews>
    <workbookView xWindow="10980" yWindow="6520" windowWidth="24240" windowHeight="13740"/>
  </bookViews>
  <sheets>
    <sheet name="original" sheetId="1" r:id="rId1"/>
    <sheet name="Sheet2" sheetId="2" r:id="rId2"/>
    <sheet name="Sheet3" sheetId="3" r:id="rId3"/>
  </sheets>
  <definedNames>
    <definedName name="_xlnm._FilterDatabase" localSheetId="0" hidden="1">original!$F$1:$I$43</definedName>
    <definedName name="_xlnm.Print_Area" localSheetId="0">original!$A$1:$U$42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15" i="1" l="1"/>
  <c r="T14" i="1"/>
  <c r="S15" i="1"/>
  <c r="S14" i="1"/>
  <c r="R15" i="1"/>
  <c r="R14" i="1"/>
  <c r="Q15" i="1"/>
  <c r="Q14" i="1"/>
  <c r="P15" i="1"/>
  <c r="P14" i="1"/>
  <c r="O15" i="1"/>
  <c r="O14" i="1"/>
  <c r="N15" i="1"/>
  <c r="N14" i="1"/>
  <c r="M15" i="1"/>
  <c r="M14" i="1"/>
  <c r="L15" i="1"/>
  <c r="L14" i="1"/>
  <c r="K15" i="1"/>
  <c r="K14" i="1"/>
  <c r="J15" i="1"/>
  <c r="J14" i="1"/>
  <c r="S22" i="1"/>
  <c r="S30" i="1"/>
  <c r="O22" i="1"/>
  <c r="O30" i="1"/>
  <c r="T22" i="1"/>
  <c r="T21" i="1"/>
  <c r="T28" i="1"/>
  <c r="S21" i="1"/>
  <c r="R22" i="1"/>
  <c r="Q22" i="1"/>
  <c r="P22" i="1"/>
  <c r="P21" i="1"/>
  <c r="P28" i="1"/>
  <c r="O21" i="1"/>
  <c r="N22" i="1"/>
  <c r="M22" i="1"/>
  <c r="L22" i="1"/>
  <c r="L21" i="1"/>
  <c r="L28" i="1"/>
  <c r="K22" i="1"/>
  <c r="K21" i="1"/>
  <c r="J22" i="1"/>
  <c r="Q21" i="1"/>
  <c r="M21" i="1"/>
  <c r="Q30" i="1"/>
  <c r="P30" i="1"/>
  <c r="M30" i="1"/>
  <c r="L30" i="1"/>
  <c r="K30" i="1"/>
  <c r="Q28" i="1"/>
  <c r="M28" i="1"/>
  <c r="U23" i="1"/>
  <c r="U22" i="1"/>
  <c r="U21" i="1"/>
  <c r="U18" i="1"/>
  <c r="U17" i="1"/>
  <c r="U16" i="1"/>
  <c r="U15" i="1"/>
  <c r="U30" i="1"/>
  <c r="T30" i="1"/>
  <c r="T34" i="1"/>
  <c r="S34" i="1"/>
  <c r="T33" i="1"/>
  <c r="S33" i="1"/>
  <c r="T32" i="1"/>
  <c r="S32" i="1"/>
  <c r="U32" i="1"/>
  <c r="U33" i="1"/>
  <c r="U34" i="1"/>
  <c r="K28" i="1"/>
  <c r="O28" i="1"/>
  <c r="S28" i="1"/>
  <c r="J30" i="1"/>
  <c r="N30" i="1"/>
  <c r="R30" i="1"/>
  <c r="J21" i="1"/>
  <c r="J28" i="1"/>
  <c r="N21" i="1"/>
  <c r="N28" i="1"/>
  <c r="R21" i="1"/>
  <c r="R28" i="1"/>
  <c r="U14" i="1"/>
  <c r="U28" i="1"/>
  <c r="T33" i="2"/>
  <c r="T47" i="2"/>
  <c r="R33" i="2"/>
  <c r="R47" i="2"/>
  <c r="S33" i="2"/>
  <c r="S47" i="2"/>
  <c r="N33" i="2"/>
  <c r="M33" i="2"/>
  <c r="L33" i="2"/>
  <c r="Q33" i="2"/>
  <c r="P33" i="2"/>
  <c r="O33" i="2"/>
  <c r="H33" i="1"/>
  <c r="G33" i="1"/>
  <c r="F33" i="1"/>
  <c r="I33" i="2"/>
  <c r="I39" i="2"/>
  <c r="I40" i="2"/>
  <c r="K33" i="2"/>
  <c r="K39" i="2"/>
  <c r="K40" i="2"/>
  <c r="J33" i="2"/>
  <c r="J39" i="2"/>
  <c r="J40" i="2"/>
  <c r="H33" i="2"/>
  <c r="H39" i="2"/>
  <c r="H40" i="2"/>
  <c r="G33" i="2"/>
  <c r="G39" i="2"/>
  <c r="G40" i="2"/>
  <c r="F33" i="2"/>
  <c r="F39" i="2"/>
  <c r="F40" i="2"/>
  <c r="E33" i="2"/>
  <c r="E39" i="2"/>
  <c r="E40" i="2"/>
  <c r="D33" i="2"/>
  <c r="D39" i="2"/>
  <c r="D40" i="2"/>
  <c r="C33" i="2"/>
  <c r="C39" i="2"/>
  <c r="C40" i="2"/>
  <c r="H34" i="1"/>
  <c r="G34" i="1"/>
  <c r="F34" i="1"/>
  <c r="H32" i="1"/>
  <c r="G32" i="1"/>
  <c r="F32" i="1"/>
  <c r="H15" i="1"/>
  <c r="H22" i="1"/>
  <c r="G15" i="1"/>
  <c r="G22" i="1"/>
  <c r="G30" i="1"/>
  <c r="F15" i="1"/>
  <c r="F22" i="1"/>
  <c r="H14" i="1"/>
  <c r="H21" i="1"/>
  <c r="H28" i="1"/>
  <c r="G14" i="1"/>
  <c r="G21" i="1"/>
  <c r="G28" i="1"/>
  <c r="F14" i="1"/>
  <c r="F21" i="1"/>
  <c r="F28" i="1"/>
  <c r="H30" i="1"/>
  <c r="F30" i="1"/>
</calcChain>
</file>

<file path=xl/sharedStrings.xml><?xml version="1.0" encoding="utf-8"?>
<sst xmlns="http://schemas.openxmlformats.org/spreadsheetml/2006/main" count="94" uniqueCount="72">
  <si>
    <t>Number of Resident Missions and Authorized Positions</t>
  </si>
  <si>
    <t>BRM</t>
  </si>
  <si>
    <t>INRM</t>
  </si>
  <si>
    <t>NRM</t>
  </si>
  <si>
    <t>SLRM</t>
  </si>
  <si>
    <t>AFRM</t>
  </si>
  <si>
    <t>AZRM</t>
  </si>
  <si>
    <t>KARM</t>
  </si>
  <si>
    <t>KYRM</t>
  </si>
  <si>
    <t>EAJK</t>
  </si>
  <si>
    <t>PRM</t>
  </si>
  <si>
    <t>TJRM</t>
  </si>
  <si>
    <t>URM</t>
  </si>
  <si>
    <t>ARRM</t>
  </si>
  <si>
    <t>GRM</t>
  </si>
  <si>
    <t>TKRM</t>
  </si>
  <si>
    <t>PRCM</t>
  </si>
  <si>
    <t>MNRM</t>
  </si>
  <si>
    <t>CARM</t>
  </si>
  <si>
    <t>IRM</t>
  </si>
  <si>
    <t>EMS</t>
  </si>
  <si>
    <t>LRM</t>
  </si>
  <si>
    <t>PHCO</t>
  </si>
  <si>
    <t>TRM</t>
  </si>
  <si>
    <t>VRM</t>
  </si>
  <si>
    <t>PLCO</t>
  </si>
  <si>
    <t>SPSO</t>
  </si>
  <si>
    <t>PNRM</t>
  </si>
  <si>
    <t>SOTL</t>
  </si>
  <si>
    <t>Outposting</t>
  </si>
  <si>
    <t>Turkey</t>
  </si>
  <si>
    <t>IS</t>
  </si>
  <si>
    <t>NS</t>
  </si>
  <si>
    <t>AS</t>
  </si>
  <si>
    <t>EMMYA</t>
  </si>
  <si>
    <t>1 NS TBD</t>
  </si>
  <si>
    <t>a</t>
  </si>
  <si>
    <t>Excludes Turkey Regional Office.</t>
  </si>
  <si>
    <t>c</t>
  </si>
  <si>
    <t>Includes Extended Mission to Myanmar and Turkey Regional Office.</t>
  </si>
  <si>
    <t>d</t>
  </si>
  <si>
    <t>Includes Bhutan Resident Mission.</t>
  </si>
  <si>
    <t>e</t>
  </si>
  <si>
    <t>Includes outposted positions.</t>
  </si>
  <si>
    <t>Growth in Resident Missions and Authorized Staff Positions at Resident Missions</t>
  </si>
  <si>
    <t>Item</t>
  </si>
  <si>
    <t xml:space="preserve">Number of resident missions (RMs) </t>
  </si>
  <si>
    <t>Total authorized positions at RMs</t>
  </si>
  <si>
    <t xml:space="preserve">International staff (IS) and national staff (NS) 
   positions at RMs </t>
  </si>
  <si>
    <t xml:space="preserve">   Administrative staff</t>
  </si>
  <si>
    <t xml:space="preserve">Total authorized positions at ADB </t>
  </si>
  <si>
    <t>IS and NS positions at ADB</t>
  </si>
  <si>
    <t>Percent of authorized positions at RMs 
   to total authorized positions at ADB</t>
  </si>
  <si>
    <t xml:space="preserve">   International staff </t>
  </si>
  <si>
    <t xml:space="preserve">   National staff</t>
  </si>
  <si>
    <t>Excludes Young Professionals and Board of Directors.</t>
  </si>
  <si>
    <r>
      <t xml:space="preserve">18 </t>
    </r>
    <r>
      <rPr>
        <b/>
        <vertAlign val="superscript"/>
        <sz val="10"/>
        <color indexed="8"/>
        <rFont val="Arial"/>
        <family val="2"/>
      </rPr>
      <t>a</t>
    </r>
  </si>
  <si>
    <r>
      <t>20</t>
    </r>
    <r>
      <rPr>
        <b/>
        <vertAlign val="superscript"/>
        <sz val="10"/>
        <color indexed="8"/>
        <rFont val="Arial"/>
        <family val="2"/>
      </rPr>
      <t>a</t>
    </r>
  </si>
  <si>
    <r>
      <t xml:space="preserve">   National staff</t>
    </r>
    <r>
      <rPr>
        <vertAlign val="superscript"/>
        <sz val="10"/>
        <color indexed="8"/>
        <rFont val="Arial"/>
        <family val="2"/>
      </rPr>
      <t xml:space="preserve"> </t>
    </r>
  </si>
  <si>
    <r>
      <t xml:space="preserve">a  </t>
    </r>
    <r>
      <rPr>
        <sz val="9"/>
        <color indexed="8"/>
        <rFont val="Arial"/>
        <family val="2"/>
      </rPr>
      <t>Includes Special Office in Timore-Leste, but excludes Thailan Resident Mission.</t>
    </r>
  </si>
  <si>
    <r>
      <t xml:space="preserve">   International staff</t>
    </r>
    <r>
      <rPr>
        <sz val="4"/>
        <color indexed="8"/>
        <rFont val="Arial"/>
        <family val="2"/>
      </rPr>
      <t xml:space="preserve"> </t>
    </r>
    <r>
      <rPr>
        <vertAlign val="superscript"/>
        <sz val="10"/>
        <color indexed="8"/>
        <rFont val="Arial"/>
        <family val="2"/>
      </rPr>
      <t>e</t>
    </r>
  </si>
  <si>
    <t>Excludes Thailand Resident Mission; Azerbaijan Resident Mission; Pacific Subregional Office in Suva, Fiji; and Pacific Liaison and Coordination Office in Sydney, Australia.</t>
  </si>
  <si>
    <t>Percent of IS and NS positions at RMs 
   to total IS and NS positions at ADB</t>
  </si>
  <si>
    <r>
      <t xml:space="preserve">   International staff</t>
    </r>
    <r>
      <rPr>
        <sz val="4"/>
        <color indexed="8"/>
        <rFont val="Arial"/>
        <family val="2"/>
      </rPr>
      <t xml:space="preserve"> </t>
    </r>
    <r>
      <rPr>
        <vertAlign val="superscript"/>
        <sz val="10"/>
        <color indexed="8"/>
        <rFont val="Arial"/>
        <family val="2"/>
      </rPr>
      <t>d</t>
    </r>
  </si>
  <si>
    <r>
      <t xml:space="preserve">   National staff</t>
    </r>
    <r>
      <rPr>
        <sz val="4"/>
        <color indexed="8"/>
        <rFont val="Arial"/>
        <family val="2"/>
      </rPr>
      <t xml:space="preserve"> </t>
    </r>
    <r>
      <rPr>
        <vertAlign val="superscript"/>
        <sz val="10"/>
        <color indexed="8"/>
        <rFont val="Arial"/>
        <family val="2"/>
      </rPr>
      <t>d</t>
    </r>
  </si>
  <si>
    <t xml:space="preserve">a </t>
  </si>
  <si>
    <t>b</t>
  </si>
  <si>
    <r>
      <t>26</t>
    </r>
    <r>
      <rPr>
        <vertAlign val="superscript"/>
        <sz val="10"/>
        <color indexed="8"/>
        <rFont val="Arial"/>
        <family val="2"/>
      </rPr>
      <t>a</t>
    </r>
  </si>
  <si>
    <r>
      <t>28</t>
    </r>
    <r>
      <rPr>
        <vertAlign val="superscript"/>
        <sz val="10"/>
        <color indexed="8"/>
        <rFont val="Arial"/>
        <family val="2"/>
      </rPr>
      <t>b</t>
    </r>
  </si>
  <si>
    <r>
      <t>29</t>
    </r>
    <r>
      <rPr>
        <vertAlign val="superscript"/>
        <sz val="10"/>
        <color indexed="8"/>
        <rFont val="Arial"/>
        <family val="2"/>
      </rPr>
      <t>c</t>
    </r>
  </si>
  <si>
    <r>
      <t>28</t>
    </r>
    <r>
      <rPr>
        <vertAlign val="superscript"/>
        <sz val="10"/>
        <color indexed="8"/>
        <rFont val="Arial"/>
        <family val="2"/>
      </rPr>
      <t>a</t>
    </r>
  </si>
  <si>
    <t>(as of 31 December 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</si>
</sst>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;;"/>
  </numFmts>
  <fonts count="19" x14ac:knownFonts="1">
    <font>
      <sz val="11"/>
      <name val="Arial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b/>
      <vertAlign val="superscript"/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sz val="9"/>
      <color indexed="8"/>
      <name val="Arial"/>
      <family val="2"/>
    </font>
    <font>
      <sz val="4"/>
      <color indexed="8"/>
      <name val="Arial"/>
      <family val="2"/>
    </font>
    <font>
      <u/>
      <sz val="11"/>
      <color theme="10"/>
      <name val="Arial"/>
      <family val="2"/>
    </font>
    <font>
      <sz val="7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/>
    <xf numFmtId="0" fontId="1" fillId="0" borderId="0" xfId="1" applyFont="1"/>
    <xf numFmtId="0" fontId="10" fillId="0" borderId="0" xfId="0" applyFont="1" applyAlignment="1">
      <alignment horizontal="right"/>
    </xf>
    <xf numFmtId="0" fontId="11" fillId="0" borderId="0" xfId="0" applyFont="1"/>
    <xf numFmtId="3" fontId="11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165" fontId="11" fillId="0" borderId="1" xfId="0" applyNumberFormat="1" applyFont="1" applyBorder="1" applyAlignment="1">
      <alignment horizontal="right"/>
    </xf>
    <xf numFmtId="3" fontId="12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 vertical="center"/>
    </xf>
    <xf numFmtId="0" fontId="0" fillId="0" borderId="0" xfId="0" applyFont="1"/>
    <xf numFmtId="0" fontId="11" fillId="0" borderId="2" xfId="0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3" fontId="12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 vertical="center"/>
    </xf>
    <xf numFmtId="3" fontId="11" fillId="0" borderId="0" xfId="0" applyNumberFormat="1" applyFont="1"/>
    <xf numFmtId="3" fontId="11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/>
    </xf>
    <xf numFmtId="0" fontId="11" fillId="0" borderId="1" xfId="0" applyFont="1" applyBorder="1"/>
    <xf numFmtId="165" fontId="11" fillId="0" borderId="1" xfId="0" applyNumberFormat="1" applyFont="1" applyBorder="1" applyAlignment="1">
      <alignment horizontal="center"/>
    </xf>
    <xf numFmtId="0" fontId="13" fillId="0" borderId="0" xfId="0" applyFont="1"/>
    <xf numFmtId="0" fontId="11" fillId="0" borderId="0" xfId="0" applyNumberFormat="1" applyFont="1"/>
    <xf numFmtId="0" fontId="12" fillId="0" borderId="3" xfId="0" applyFont="1" applyBorder="1" applyAlignment="1">
      <alignment horizontal="center"/>
    </xf>
    <xf numFmtId="0" fontId="1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14" fillId="0" borderId="0" xfId="0" applyFont="1" applyProtection="1"/>
    <xf numFmtId="0" fontId="13" fillId="0" borderId="0" xfId="0" applyFont="1" applyProtection="1"/>
    <xf numFmtId="0" fontId="13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2" fillId="0" borderId="0" xfId="0" applyFont="1" applyProtection="1"/>
    <xf numFmtId="0" fontId="15" fillId="0" borderId="0" xfId="0" applyFont="1" applyAlignment="1" applyProtection="1">
      <alignment vertical="top"/>
    </xf>
    <xf numFmtId="0" fontId="12" fillId="0" borderId="0" xfId="0" applyFont="1" applyAlignment="1">
      <alignment horizontal="right"/>
    </xf>
    <xf numFmtId="0" fontId="12" fillId="0" borderId="0" xfId="0" applyFont="1" applyFill="1" applyAlignment="1">
      <alignment horizontal="right"/>
    </xf>
    <xf numFmtId="166" fontId="11" fillId="0" borderId="0" xfId="0" applyNumberFormat="1" applyFont="1"/>
    <xf numFmtId="0" fontId="11" fillId="0" borderId="0" xfId="0" applyFont="1"/>
    <xf numFmtId="0" fontId="15" fillId="0" borderId="0" xfId="0" applyFont="1" applyAlignment="1" applyProtection="1">
      <alignment vertical="top"/>
    </xf>
    <xf numFmtId="0" fontId="15" fillId="0" borderId="0" xfId="0" applyFont="1" applyAlignment="1" applyProtection="1">
      <alignment vertical="top"/>
      <protection hidden="1"/>
    </xf>
    <xf numFmtId="0" fontId="15" fillId="0" borderId="0" xfId="0" applyFont="1" applyAlignment="1">
      <alignment vertical="top"/>
    </xf>
    <xf numFmtId="0" fontId="16" fillId="0" borderId="0" xfId="0" applyFont="1"/>
    <xf numFmtId="0" fontId="17" fillId="0" borderId="0" xfId="0" applyFont="1"/>
    <xf numFmtId="164" fontId="12" fillId="0" borderId="0" xfId="0" applyNumberFormat="1" applyFont="1" applyAlignment="1">
      <alignment horizontal="right" wrapText="1"/>
    </xf>
    <xf numFmtId="0" fontId="12" fillId="0" borderId="3" xfId="0" applyFont="1" applyBorder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18" fillId="0" borderId="0" xfId="0" applyFont="1" applyAlignment="1">
      <alignment vertical="top"/>
    </xf>
    <xf numFmtId="0" fontId="18" fillId="0" borderId="0" xfId="0" applyFont="1" applyAlignment="1" applyProtection="1">
      <alignment vertical="top" wrapText="1"/>
    </xf>
    <xf numFmtId="0" fontId="18" fillId="0" borderId="0" xfId="0" applyFont="1" applyAlignment="1" applyProtection="1">
      <alignment vertical="top"/>
    </xf>
    <xf numFmtId="0" fontId="18" fillId="0" borderId="0" xfId="0" applyFont="1" applyAlignment="1" applyProtection="1">
      <alignment vertical="top"/>
      <protection hidden="1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114370</xdr:colOff>
      <xdr:row>0</xdr:row>
      <xdr:rowOff>47490</xdr:rowOff>
    </xdr:from>
    <xdr:to>
      <xdr:col>11</xdr:col>
      <xdr:colOff>126231</xdr:colOff>
      <xdr:row>4</xdr:row>
      <xdr:rowOff>19601</xdr:rowOff>
    </xdr:to>
    <xdr:sp macro="" textlink="">
      <xdr:nvSpPr>
        <xdr:cNvPr id="4" name="TextBox 3"/>
        <xdr:cNvSpPr txBox="1"/>
      </xdr:nvSpPr>
      <xdr:spPr>
        <a:xfrm>
          <a:off x="546170" y="47490"/>
          <a:ext cx="3906528" cy="5817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ANNUAL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REPORT 2016</a:t>
          </a:r>
        </a:p>
        <a:p>
          <a:pPr algn="l"/>
          <a:r>
            <a:rPr lang="fi-FI" sz="900">
              <a:latin typeface="Arial" pitchFamily="34" charset="0"/>
              <a:cs typeface="Arial" pitchFamily="34" charset="0"/>
            </a:rPr>
            <a:t>www.adb.org/ar2016</a:t>
          </a:r>
        </a:p>
        <a:p>
          <a:pPr algn="l"/>
          <a:endParaRPr lang="en-US" sz="1000"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resident mission, staffing, field office</a:t>
          </a:r>
        </a:p>
        <a:p>
          <a:pPr algn="l"/>
          <a:endParaRPr lang="en-US" sz="60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66264</xdr:rowOff>
    </xdr:from>
    <xdr:to>
      <xdr:col>2</xdr:col>
      <xdr:colOff>24185</xdr:colOff>
      <xdr:row>3</xdr:row>
      <xdr:rowOff>137163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264"/>
          <a:ext cx="388620" cy="518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tabSelected="1" zoomScale="115" zoomScaleNormal="115" zoomScalePageLayoutView="115" workbookViewId="0">
      <selection activeCell="C7" sqref="C7"/>
    </sheetView>
  </sheetViews>
  <sheetFormatPr baseColWidth="10" defaultColWidth="8.7109375" defaultRowHeight="14.25" customHeight="1" outlineLevelRow="2" outlineLevelCol="2" x14ac:dyDescent="0"/>
  <cols>
    <col min="1" max="1" width="1.42578125" style="1" customWidth="1"/>
    <col min="2" max="2" width="3.42578125" style="1" customWidth="1"/>
    <col min="3" max="5" width="10.42578125" style="1" customWidth="1"/>
    <col min="6" max="6" width="5.5703125" style="2" hidden="1" customWidth="1" outlineLevel="2"/>
    <col min="7" max="8" width="6.140625" style="2" hidden="1" customWidth="1" outlineLevel="2" collapsed="1"/>
    <col min="9" max="9" width="5.7109375" style="5" hidden="1" customWidth="1" outlineLevel="1"/>
    <col min="10" max="10" width="5.7109375" style="5" customWidth="1" collapsed="1"/>
    <col min="11" max="18" width="5.7109375" style="5" customWidth="1"/>
    <col min="19" max="21" width="5.7109375" style="1" customWidth="1"/>
    <col min="22" max="16384" width="8.7109375" style="1"/>
  </cols>
  <sheetData>
    <row r="1" spans="1:21" ht="12" customHeight="1"/>
    <row r="2" spans="1:21" ht="12" customHeight="1"/>
    <row r="3" spans="1:21" ht="12" customHeight="1"/>
    <row r="4" spans="1:21" ht="12" customHeight="1"/>
    <row r="5" spans="1:21" ht="12" customHeight="1"/>
    <row r="6" spans="1:21" ht="12" customHeight="1">
      <c r="A6" s="7"/>
    </row>
    <row r="7" spans="1:21" ht="12" customHeight="1"/>
    <row r="8" spans="1:21" ht="13">
      <c r="A8" s="53" t="s">
        <v>44</v>
      </c>
      <c r="S8" s="8"/>
    </row>
    <row r="9" spans="1:21" customFormat="1" ht="13">
      <c r="A9" s="54" t="s">
        <v>71</v>
      </c>
      <c r="B9" s="54"/>
      <c r="C9" s="54"/>
      <c r="D9" s="54"/>
    </row>
    <row r="10" spans="1:21" ht="12" customHeight="1">
      <c r="A10" s="15"/>
    </row>
    <row r="11" spans="1:21" ht="12">
      <c r="A11" s="16"/>
      <c r="B11" s="16"/>
      <c r="C11" s="16"/>
      <c r="D11" s="16"/>
      <c r="E11" s="16"/>
      <c r="F11" s="37"/>
      <c r="G11" s="37"/>
      <c r="H11" s="37"/>
      <c r="I11" s="56" t="s">
        <v>0</v>
      </c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</row>
    <row r="12" spans="1:21" s="3" customFormat="1" ht="12">
      <c r="A12" s="17" t="s">
        <v>45</v>
      </c>
      <c r="B12" s="17"/>
      <c r="C12" s="17"/>
      <c r="D12" s="17"/>
      <c r="E12" s="17"/>
      <c r="F12" s="18">
        <v>2000</v>
      </c>
      <c r="G12" s="18">
        <v>2001</v>
      </c>
      <c r="H12" s="18">
        <v>2002</v>
      </c>
      <c r="I12" s="19">
        <v>2003</v>
      </c>
      <c r="J12" s="19">
        <v>2005</v>
      </c>
      <c r="K12" s="19">
        <v>2006</v>
      </c>
      <c r="L12" s="19">
        <v>2007</v>
      </c>
      <c r="M12" s="19">
        <v>2008</v>
      </c>
      <c r="N12" s="19">
        <v>2009</v>
      </c>
      <c r="O12" s="19">
        <v>2010</v>
      </c>
      <c r="P12" s="19">
        <v>2011</v>
      </c>
      <c r="Q12" s="19">
        <v>2012</v>
      </c>
      <c r="R12" s="19">
        <v>2013</v>
      </c>
      <c r="S12" s="19">
        <v>2014</v>
      </c>
      <c r="T12" s="19">
        <v>2015</v>
      </c>
      <c r="U12" s="19">
        <v>2016</v>
      </c>
    </row>
    <row r="13" spans="1:21" ht="12">
      <c r="A13" s="20" t="s">
        <v>46</v>
      </c>
      <c r="B13" s="20"/>
      <c r="C13" s="20"/>
      <c r="D13" s="20"/>
      <c r="E13" s="20"/>
      <c r="F13" s="21">
        <v>13</v>
      </c>
      <c r="G13" s="21">
        <v>17</v>
      </c>
      <c r="H13" s="21" t="s">
        <v>56</v>
      </c>
      <c r="I13" s="22" t="s">
        <v>57</v>
      </c>
      <c r="J13" s="46">
        <v>23</v>
      </c>
      <c r="K13" s="46">
        <v>23</v>
      </c>
      <c r="L13" s="46">
        <v>23</v>
      </c>
      <c r="M13" s="46">
        <v>24</v>
      </c>
      <c r="N13" s="46">
        <v>25</v>
      </c>
      <c r="O13" s="46" t="s">
        <v>67</v>
      </c>
      <c r="P13" s="46" t="s">
        <v>67</v>
      </c>
      <c r="Q13" s="46" t="s">
        <v>68</v>
      </c>
      <c r="R13" s="47" t="s">
        <v>69</v>
      </c>
      <c r="S13" s="47">
        <v>29</v>
      </c>
      <c r="T13" s="46" t="s">
        <v>70</v>
      </c>
      <c r="U13" s="47">
        <v>28</v>
      </c>
    </row>
    <row r="14" spans="1:21" ht="12">
      <c r="A14" s="20" t="s">
        <v>47</v>
      </c>
      <c r="B14" s="20"/>
      <c r="C14" s="20"/>
      <c r="D14" s="20"/>
      <c r="E14" s="20"/>
      <c r="F14" s="21">
        <f>F16+F17+F18</f>
        <v>163</v>
      </c>
      <c r="G14" s="21">
        <f>G16+G17+G18</f>
        <v>279</v>
      </c>
      <c r="H14" s="21">
        <f>H16+H17+H18</f>
        <v>317</v>
      </c>
      <c r="I14" s="22">
        <v>361</v>
      </c>
      <c r="J14" s="46">
        <f t="shared" ref="J14:T14" si="0">J15+J18</f>
        <v>437</v>
      </c>
      <c r="K14" s="46">
        <f t="shared" si="0"/>
        <v>448</v>
      </c>
      <c r="L14" s="46">
        <f t="shared" si="0"/>
        <v>490</v>
      </c>
      <c r="M14" s="46">
        <f t="shared" si="0"/>
        <v>520</v>
      </c>
      <c r="N14" s="46">
        <f t="shared" si="0"/>
        <v>553</v>
      </c>
      <c r="O14" s="46">
        <f t="shared" si="0"/>
        <v>604</v>
      </c>
      <c r="P14" s="46">
        <f t="shared" si="0"/>
        <v>662</v>
      </c>
      <c r="Q14" s="46">
        <f t="shared" si="0"/>
        <v>680</v>
      </c>
      <c r="R14" s="46">
        <f t="shared" si="0"/>
        <v>694</v>
      </c>
      <c r="S14" s="46">
        <f t="shared" si="0"/>
        <v>708</v>
      </c>
      <c r="T14" s="46">
        <f t="shared" si="0"/>
        <v>735</v>
      </c>
      <c r="U14" s="46">
        <f>U15+U18</f>
        <v>780</v>
      </c>
    </row>
    <row r="15" spans="1:21" ht="27" customHeight="1">
      <c r="A15" s="57" t="s">
        <v>48</v>
      </c>
      <c r="B15" s="57"/>
      <c r="C15" s="57"/>
      <c r="D15" s="57"/>
      <c r="E15" s="57"/>
      <c r="F15" s="21">
        <f>F16+F17</f>
        <v>94</v>
      </c>
      <c r="G15" s="23">
        <f>G16+G17</f>
        <v>169</v>
      </c>
      <c r="H15" s="23">
        <f>H16+H17</f>
        <v>190</v>
      </c>
      <c r="I15" s="22">
        <v>223</v>
      </c>
      <c r="J15" s="46">
        <f t="shared" ref="J15:T15" si="1">J16+J17</f>
        <v>270</v>
      </c>
      <c r="K15" s="46">
        <f t="shared" si="1"/>
        <v>267</v>
      </c>
      <c r="L15" s="46">
        <f t="shared" si="1"/>
        <v>300</v>
      </c>
      <c r="M15" s="46">
        <f t="shared" si="1"/>
        <v>321</v>
      </c>
      <c r="N15" s="46">
        <f t="shared" si="1"/>
        <v>339</v>
      </c>
      <c r="O15" s="46">
        <f t="shared" si="1"/>
        <v>368</v>
      </c>
      <c r="P15" s="46">
        <f t="shared" si="1"/>
        <v>409</v>
      </c>
      <c r="Q15" s="46">
        <f t="shared" si="1"/>
        <v>423</v>
      </c>
      <c r="R15" s="46">
        <f t="shared" si="1"/>
        <v>423</v>
      </c>
      <c r="S15" s="46">
        <f t="shared" si="1"/>
        <v>437</v>
      </c>
      <c r="T15" s="46">
        <f t="shared" si="1"/>
        <v>452</v>
      </c>
      <c r="U15" s="46">
        <f>U16+U17</f>
        <v>479</v>
      </c>
    </row>
    <row r="16" spans="1:21" ht="12">
      <c r="A16" s="9"/>
      <c r="B16" s="48" t="s">
        <v>63</v>
      </c>
      <c r="C16" s="9"/>
      <c r="D16" s="9"/>
      <c r="E16" s="9"/>
      <c r="F16" s="24">
        <v>40</v>
      </c>
      <c r="G16" s="24">
        <v>65</v>
      </c>
      <c r="H16" s="24">
        <v>72</v>
      </c>
      <c r="I16" s="25">
        <v>80</v>
      </c>
      <c r="J16" s="25">
        <v>107</v>
      </c>
      <c r="K16" s="25">
        <v>96</v>
      </c>
      <c r="L16" s="25">
        <v>112</v>
      </c>
      <c r="M16" s="25">
        <v>119</v>
      </c>
      <c r="N16" s="25">
        <v>130</v>
      </c>
      <c r="O16" s="25">
        <v>134</v>
      </c>
      <c r="P16" s="25">
        <v>141</v>
      </c>
      <c r="Q16" s="25">
        <v>145</v>
      </c>
      <c r="R16" s="49">
        <v>141</v>
      </c>
      <c r="S16" s="49">
        <v>151</v>
      </c>
      <c r="T16" s="49">
        <v>159</v>
      </c>
      <c r="U16" s="49">
        <f>111+65</f>
        <v>176</v>
      </c>
    </row>
    <row r="17" spans="1:21" ht="12">
      <c r="A17" s="9"/>
      <c r="B17" s="49" t="s">
        <v>64</v>
      </c>
      <c r="C17" s="9"/>
      <c r="D17" s="9"/>
      <c r="E17" s="9"/>
      <c r="F17" s="24">
        <v>54</v>
      </c>
      <c r="G17" s="24">
        <v>104</v>
      </c>
      <c r="H17" s="24">
        <v>118</v>
      </c>
      <c r="I17" s="25">
        <v>143</v>
      </c>
      <c r="J17" s="25">
        <v>163</v>
      </c>
      <c r="K17" s="25">
        <v>171</v>
      </c>
      <c r="L17" s="25">
        <v>188</v>
      </c>
      <c r="M17" s="25">
        <v>202</v>
      </c>
      <c r="N17" s="25">
        <v>209</v>
      </c>
      <c r="O17" s="25">
        <v>234</v>
      </c>
      <c r="P17" s="25">
        <v>268</v>
      </c>
      <c r="Q17" s="25">
        <v>278</v>
      </c>
      <c r="R17" s="49">
        <v>282</v>
      </c>
      <c r="S17" s="49">
        <v>286</v>
      </c>
      <c r="T17" s="49">
        <v>293</v>
      </c>
      <c r="U17" s="49">
        <f>295+8</f>
        <v>303</v>
      </c>
    </row>
    <row r="18" spans="1:21" ht="12">
      <c r="A18" s="9"/>
      <c r="B18" s="9" t="s">
        <v>49</v>
      </c>
      <c r="C18" s="9"/>
      <c r="D18" s="9"/>
      <c r="E18" s="9"/>
      <c r="F18" s="24">
        <v>69</v>
      </c>
      <c r="G18" s="24">
        <v>110</v>
      </c>
      <c r="H18" s="24">
        <v>127</v>
      </c>
      <c r="I18" s="25">
        <v>138</v>
      </c>
      <c r="J18" s="25">
        <v>167</v>
      </c>
      <c r="K18" s="25">
        <v>181</v>
      </c>
      <c r="L18" s="25">
        <v>190</v>
      </c>
      <c r="M18" s="25">
        <v>199</v>
      </c>
      <c r="N18" s="25">
        <v>214</v>
      </c>
      <c r="O18" s="25">
        <v>236</v>
      </c>
      <c r="P18" s="25">
        <v>253</v>
      </c>
      <c r="Q18" s="25">
        <v>257</v>
      </c>
      <c r="R18" s="49">
        <v>271</v>
      </c>
      <c r="S18" s="49">
        <v>271</v>
      </c>
      <c r="T18" s="49">
        <v>283</v>
      </c>
      <c r="U18" s="49">
        <f>301</f>
        <v>301</v>
      </c>
    </row>
    <row r="19" spans="1:21" ht="12">
      <c r="A19" s="9"/>
      <c r="B19" s="9"/>
      <c r="C19" s="9"/>
      <c r="D19" s="9"/>
      <c r="E19" s="9"/>
      <c r="F19" s="24"/>
      <c r="G19" s="24"/>
      <c r="H19" s="24"/>
      <c r="I19" s="25"/>
      <c r="J19" s="25"/>
      <c r="K19" s="25"/>
      <c r="L19" s="25"/>
      <c r="M19" s="25"/>
      <c r="N19" s="25"/>
      <c r="O19" s="25"/>
      <c r="P19" s="25"/>
      <c r="Q19" s="25"/>
      <c r="R19" s="49"/>
      <c r="S19" s="49"/>
      <c r="T19" s="49"/>
      <c r="U19" s="49"/>
    </row>
    <row r="20" spans="1:21" ht="12">
      <c r="A20" s="9"/>
      <c r="B20" s="9"/>
      <c r="C20" s="9"/>
      <c r="D20" s="9"/>
      <c r="E20" s="9"/>
      <c r="F20" s="24"/>
      <c r="G20" s="24"/>
      <c r="H20" s="24"/>
      <c r="I20" s="25"/>
      <c r="J20" s="25"/>
      <c r="K20" s="25"/>
      <c r="L20" s="25"/>
      <c r="M20" s="25"/>
      <c r="N20" s="25"/>
      <c r="O20" s="25"/>
      <c r="P20" s="25"/>
      <c r="Q20" s="25"/>
      <c r="R20" s="49"/>
      <c r="S20" s="49"/>
      <c r="T20" s="49"/>
      <c r="U20" s="49"/>
    </row>
    <row r="21" spans="1:21" ht="12">
      <c r="A21" s="20" t="s">
        <v>50</v>
      </c>
      <c r="B21" s="20"/>
      <c r="C21" s="20"/>
      <c r="D21" s="20"/>
      <c r="E21" s="20"/>
      <c r="F21" s="26">
        <f>F23+F24+F25</f>
        <v>1936</v>
      </c>
      <c r="G21" s="26">
        <f>G23+G24+G25</f>
        <v>2055</v>
      </c>
      <c r="H21" s="26">
        <f>H23+H24+H25</f>
        <v>2116</v>
      </c>
      <c r="I21" s="13">
        <v>2187</v>
      </c>
      <c r="J21" s="13">
        <f t="shared" ref="J21:T21" si="2">J22+J25</f>
        <v>2310</v>
      </c>
      <c r="K21" s="13">
        <f t="shared" si="2"/>
        <v>2340</v>
      </c>
      <c r="L21" s="13">
        <f t="shared" si="2"/>
        <v>2381</v>
      </c>
      <c r="M21" s="13">
        <f t="shared" si="2"/>
        <v>2498</v>
      </c>
      <c r="N21" s="13">
        <f t="shared" si="2"/>
        <v>2550</v>
      </c>
      <c r="O21" s="13">
        <f t="shared" si="2"/>
        <v>2800</v>
      </c>
      <c r="P21" s="13">
        <f t="shared" si="2"/>
        <v>2960</v>
      </c>
      <c r="Q21" s="13">
        <f t="shared" si="2"/>
        <v>3050</v>
      </c>
      <c r="R21" s="13">
        <f t="shared" si="2"/>
        <v>3062</v>
      </c>
      <c r="S21" s="13">
        <f t="shared" si="2"/>
        <v>3068</v>
      </c>
      <c r="T21" s="13">
        <f t="shared" si="2"/>
        <v>3096</v>
      </c>
      <c r="U21" s="13">
        <f>U22+U25</f>
        <v>3148</v>
      </c>
    </row>
    <row r="22" spans="1:21" ht="12" customHeight="1">
      <c r="A22" s="57" t="s">
        <v>51</v>
      </c>
      <c r="B22" s="57"/>
      <c r="C22" s="57"/>
      <c r="D22" s="57"/>
      <c r="E22" s="57"/>
      <c r="F22" s="26">
        <f>F23+F24</f>
        <v>924</v>
      </c>
      <c r="G22" s="27">
        <f>G23+G24</f>
        <v>1020</v>
      </c>
      <c r="H22" s="27">
        <f>H23+H24</f>
        <v>1071</v>
      </c>
      <c r="I22" s="14">
        <v>1153</v>
      </c>
      <c r="J22" s="14">
        <f t="shared" ref="J22:T22" si="3">J23+J24</f>
        <v>1253</v>
      </c>
      <c r="K22" s="14">
        <f t="shared" si="3"/>
        <v>1271</v>
      </c>
      <c r="L22" s="14">
        <f t="shared" si="3"/>
        <v>1304</v>
      </c>
      <c r="M22" s="14">
        <f t="shared" si="3"/>
        <v>1378</v>
      </c>
      <c r="N22" s="14">
        <f t="shared" si="3"/>
        <v>1418</v>
      </c>
      <c r="O22" s="14">
        <f t="shared" si="3"/>
        <v>1596</v>
      </c>
      <c r="P22" s="14">
        <f t="shared" si="3"/>
        <v>1761</v>
      </c>
      <c r="Q22" s="14">
        <f t="shared" si="3"/>
        <v>1828</v>
      </c>
      <c r="R22" s="14">
        <f t="shared" si="3"/>
        <v>1828</v>
      </c>
      <c r="S22" s="14">
        <f t="shared" si="3"/>
        <v>1834</v>
      </c>
      <c r="T22" s="14">
        <f t="shared" si="3"/>
        <v>1851</v>
      </c>
      <c r="U22" s="14">
        <f>U23+U24</f>
        <v>1887</v>
      </c>
    </row>
    <row r="23" spans="1:21" ht="12">
      <c r="A23" s="9"/>
      <c r="B23" s="49" t="s">
        <v>60</v>
      </c>
      <c r="C23" s="9"/>
      <c r="D23" s="9"/>
      <c r="E23" s="9"/>
      <c r="F23" s="24">
        <v>699</v>
      </c>
      <c r="G23" s="24">
        <v>729</v>
      </c>
      <c r="H23" s="24">
        <v>759</v>
      </c>
      <c r="I23" s="25">
        <v>791</v>
      </c>
      <c r="J23" s="25">
        <v>824</v>
      </c>
      <c r="K23" s="25">
        <v>824</v>
      </c>
      <c r="L23" s="25">
        <v>836</v>
      </c>
      <c r="M23" s="25">
        <v>875</v>
      </c>
      <c r="N23" s="25">
        <v>892</v>
      </c>
      <c r="O23" s="25">
        <v>982</v>
      </c>
      <c r="P23" s="10">
        <v>1028</v>
      </c>
      <c r="Q23" s="10">
        <v>1072</v>
      </c>
      <c r="R23" s="28">
        <v>1072</v>
      </c>
      <c r="S23" s="28">
        <v>1074</v>
      </c>
      <c r="T23" s="28">
        <v>1080</v>
      </c>
      <c r="U23" s="28">
        <f>1132-(10+24)</f>
        <v>1098</v>
      </c>
    </row>
    <row r="24" spans="1:21" ht="12">
      <c r="A24" s="9"/>
      <c r="B24" s="9" t="s">
        <v>58</v>
      </c>
      <c r="C24" s="9"/>
      <c r="D24" s="9"/>
      <c r="E24" s="9"/>
      <c r="F24" s="24">
        <v>225</v>
      </c>
      <c r="G24" s="24">
        <v>291</v>
      </c>
      <c r="H24" s="24">
        <v>312</v>
      </c>
      <c r="I24" s="25">
        <v>362</v>
      </c>
      <c r="J24" s="25">
        <v>429</v>
      </c>
      <c r="K24" s="25">
        <v>447</v>
      </c>
      <c r="L24" s="25">
        <v>468</v>
      </c>
      <c r="M24" s="25">
        <v>503</v>
      </c>
      <c r="N24" s="25">
        <v>526</v>
      </c>
      <c r="O24" s="25">
        <v>614</v>
      </c>
      <c r="P24" s="25">
        <v>733</v>
      </c>
      <c r="Q24" s="25">
        <v>756</v>
      </c>
      <c r="R24" s="49">
        <v>756</v>
      </c>
      <c r="S24" s="49">
        <v>760</v>
      </c>
      <c r="T24" s="49">
        <v>771</v>
      </c>
      <c r="U24" s="49">
        <v>789</v>
      </c>
    </row>
    <row r="25" spans="1:21" ht="12">
      <c r="A25" s="9"/>
      <c r="B25" s="9" t="s">
        <v>49</v>
      </c>
      <c r="C25" s="9"/>
      <c r="D25" s="9"/>
      <c r="E25" s="9"/>
      <c r="F25" s="29">
        <v>1012</v>
      </c>
      <c r="G25" s="29">
        <v>1035</v>
      </c>
      <c r="H25" s="29">
        <v>1045</v>
      </c>
      <c r="I25" s="10">
        <v>1034</v>
      </c>
      <c r="J25" s="10">
        <v>1057</v>
      </c>
      <c r="K25" s="10">
        <v>1069</v>
      </c>
      <c r="L25" s="10">
        <v>1077</v>
      </c>
      <c r="M25" s="10">
        <v>1120</v>
      </c>
      <c r="N25" s="10">
        <v>1132</v>
      </c>
      <c r="O25" s="10">
        <v>1204</v>
      </c>
      <c r="P25" s="10">
        <v>1199</v>
      </c>
      <c r="Q25" s="10">
        <v>1222</v>
      </c>
      <c r="R25" s="28">
        <v>1234</v>
      </c>
      <c r="S25" s="28">
        <v>1234</v>
      </c>
      <c r="T25" s="28">
        <v>1245</v>
      </c>
      <c r="U25" s="28">
        <v>1261</v>
      </c>
    </row>
    <row r="26" spans="1:21" ht="12">
      <c r="A26" s="9"/>
      <c r="B26" s="9"/>
      <c r="C26" s="9"/>
      <c r="D26" s="36"/>
      <c r="E26" s="9"/>
      <c r="F26" s="24"/>
      <c r="G26" s="24"/>
      <c r="H26" s="24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49"/>
      <c r="T26" s="49"/>
      <c r="U26" s="49"/>
    </row>
    <row r="27" spans="1:21" ht="12">
      <c r="A27" s="9"/>
      <c r="B27" s="9"/>
      <c r="C27" s="9"/>
      <c r="D27" s="9"/>
      <c r="E27" s="9"/>
      <c r="F27" s="24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49"/>
      <c r="T27" s="49"/>
      <c r="U27" s="49"/>
    </row>
    <row r="28" spans="1:21" ht="12" customHeight="1">
      <c r="A28" s="58" t="s">
        <v>52</v>
      </c>
      <c r="B28" s="58"/>
      <c r="C28" s="58"/>
      <c r="D28" s="58"/>
      <c r="E28" s="58"/>
      <c r="F28" s="30">
        <f>F14/F21*100</f>
        <v>8.4194214876033051</v>
      </c>
      <c r="G28" s="31">
        <f>G14/G21*100</f>
        <v>13.576642335766422</v>
      </c>
      <c r="H28" s="31">
        <f>H14/H21*100</f>
        <v>14.98109640831758</v>
      </c>
      <c r="I28" s="55">
        <v>16.506630086876999</v>
      </c>
      <c r="J28" s="55">
        <f t="shared" ref="J28:S28" si="4">J14/J21*100</f>
        <v>18.917748917748916</v>
      </c>
      <c r="K28" s="55">
        <f t="shared" si="4"/>
        <v>19.145299145299148</v>
      </c>
      <c r="L28" s="55">
        <f t="shared" si="4"/>
        <v>20.579588408231835</v>
      </c>
      <c r="M28" s="55">
        <f t="shared" si="4"/>
        <v>20.816653322658127</v>
      </c>
      <c r="N28" s="55">
        <f t="shared" si="4"/>
        <v>21.686274509803923</v>
      </c>
      <c r="O28" s="55">
        <f t="shared" si="4"/>
        <v>21.571428571428573</v>
      </c>
      <c r="P28" s="55">
        <f t="shared" si="4"/>
        <v>22.364864864864863</v>
      </c>
      <c r="Q28" s="55">
        <f t="shared" si="4"/>
        <v>22.295081967213115</v>
      </c>
      <c r="R28" s="55">
        <f t="shared" si="4"/>
        <v>22.664924885695623</v>
      </c>
      <c r="S28" s="55">
        <f t="shared" si="4"/>
        <v>23.076923076923077</v>
      </c>
      <c r="T28" s="55">
        <f>T14/T21*100</f>
        <v>23.740310077519382</v>
      </c>
      <c r="U28" s="55">
        <f>U14/U21*100</f>
        <v>24.777636594663278</v>
      </c>
    </row>
    <row r="29" spans="1:21" ht="12.75" customHeight="1">
      <c r="A29" s="58"/>
      <c r="B29" s="58"/>
      <c r="C29" s="58"/>
      <c r="D29" s="58"/>
      <c r="E29" s="58"/>
      <c r="F29" s="30"/>
      <c r="G29" s="31"/>
      <c r="H29" s="31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</row>
    <row r="30" spans="1:21" ht="12" customHeight="1">
      <c r="A30" s="58" t="s">
        <v>62</v>
      </c>
      <c r="B30" s="58"/>
      <c r="C30" s="58"/>
      <c r="D30" s="58"/>
      <c r="E30" s="58"/>
      <c r="F30" s="30">
        <f>F15/F22*100</f>
        <v>10.173160173160174</v>
      </c>
      <c r="G30" s="31">
        <f>G15/G22*100</f>
        <v>16.56862745098039</v>
      </c>
      <c r="H30" s="31">
        <f>H15/H22*100</f>
        <v>17.740429505135388</v>
      </c>
      <c r="I30" s="55">
        <v>19.340849956634866</v>
      </c>
      <c r="J30" s="55">
        <f t="shared" ref="J30:S30" si="5">J15/J22*100</f>
        <v>21.54828411811652</v>
      </c>
      <c r="K30" s="55">
        <f t="shared" si="5"/>
        <v>21.007081038552322</v>
      </c>
      <c r="L30" s="55">
        <f t="shared" si="5"/>
        <v>23.006134969325153</v>
      </c>
      <c r="M30" s="55">
        <f t="shared" si="5"/>
        <v>23.294629898403482</v>
      </c>
      <c r="N30" s="55">
        <f t="shared" si="5"/>
        <v>23.90691114245416</v>
      </c>
      <c r="O30" s="55">
        <f t="shared" si="5"/>
        <v>23.057644110275689</v>
      </c>
      <c r="P30" s="55">
        <f t="shared" si="5"/>
        <v>23.225440090857465</v>
      </c>
      <c r="Q30" s="55">
        <f t="shared" si="5"/>
        <v>23.14004376367615</v>
      </c>
      <c r="R30" s="55">
        <f t="shared" si="5"/>
        <v>23.14004376367615</v>
      </c>
      <c r="S30" s="55">
        <f t="shared" si="5"/>
        <v>23.827699018538713</v>
      </c>
      <c r="T30" s="55">
        <f>T15/T22*100</f>
        <v>24.419232847109669</v>
      </c>
      <c r="U30" s="55">
        <f>U15/U22*100</f>
        <v>25.384207737148913</v>
      </c>
    </row>
    <row r="31" spans="1:21" ht="17.25" customHeight="1">
      <c r="A31" s="58"/>
      <c r="B31" s="58"/>
      <c r="C31" s="58"/>
      <c r="D31" s="58"/>
      <c r="E31" s="58"/>
      <c r="F31" s="30"/>
      <c r="G31" s="31"/>
      <c r="H31" s="31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</row>
    <row r="32" spans="1:21" ht="12">
      <c r="A32" s="9"/>
      <c r="B32" s="9" t="s">
        <v>53</v>
      </c>
      <c r="C32" s="9"/>
      <c r="D32" s="9"/>
      <c r="E32" s="9"/>
      <c r="F32" s="32">
        <f>F16/F23*100</f>
        <v>5.7224606580829755</v>
      </c>
      <c r="G32" s="32">
        <f>G16/G23*100</f>
        <v>8.9163237311385473</v>
      </c>
      <c r="H32" s="32">
        <f>H16/H23*100</f>
        <v>9.4861660079051369</v>
      </c>
      <c r="I32" s="11">
        <v>10.11378002528445</v>
      </c>
      <c r="J32" s="11">
        <v>12.985436893203882</v>
      </c>
      <c r="K32" s="11">
        <v>11.650485436893204</v>
      </c>
      <c r="L32" s="11">
        <v>13.397129186602871</v>
      </c>
      <c r="M32" s="11">
        <v>13.600000000000001</v>
      </c>
      <c r="N32" s="11">
        <v>14.573991031390134</v>
      </c>
      <c r="O32" s="11">
        <v>13.645621181262729</v>
      </c>
      <c r="P32" s="11">
        <v>13.715953307392997</v>
      </c>
      <c r="Q32" s="11">
        <v>13.526119402985074</v>
      </c>
      <c r="R32" s="11">
        <v>13.152985074626866</v>
      </c>
      <c r="S32" s="11">
        <f t="shared" ref="S32:T32" si="6">S16/S23*100</f>
        <v>14.059590316573555</v>
      </c>
      <c r="T32" s="11">
        <f t="shared" si="6"/>
        <v>14.722222222222223</v>
      </c>
      <c r="U32" s="11">
        <f t="shared" ref="U32:U34" si="7">U16/U23*100</f>
        <v>16.029143897996356</v>
      </c>
    </row>
    <row r="33" spans="1:21" ht="12">
      <c r="A33" s="9"/>
      <c r="B33" s="9" t="s">
        <v>54</v>
      </c>
      <c r="C33" s="9"/>
      <c r="D33" s="9"/>
      <c r="E33" s="9"/>
      <c r="F33" s="32">
        <f>(F17+F18)/(F24+F25)*100</f>
        <v>9.9434114793856114</v>
      </c>
      <c r="G33" s="32">
        <f>G17/G24*100</f>
        <v>35.738831615120276</v>
      </c>
      <c r="H33" s="32">
        <f>H17/H24*100</f>
        <v>37.820512820512818</v>
      </c>
      <c r="I33" s="11">
        <v>39.502762430939228</v>
      </c>
      <c r="J33" s="11">
        <v>37.995337995337998</v>
      </c>
      <c r="K33" s="11">
        <v>38.255033557046978</v>
      </c>
      <c r="L33" s="11">
        <v>40.17094017094017</v>
      </c>
      <c r="M33" s="11">
        <v>40.159045725646124</v>
      </c>
      <c r="N33" s="11">
        <v>39.733840304182507</v>
      </c>
      <c r="O33" s="11">
        <v>38.11074918566775</v>
      </c>
      <c r="P33" s="11">
        <v>36.56207366984993</v>
      </c>
      <c r="Q33" s="11">
        <v>36.772486772486772</v>
      </c>
      <c r="R33" s="11">
        <v>37.301587301587304</v>
      </c>
      <c r="S33" s="11">
        <f t="shared" ref="S33:T33" si="8">S17/S24*100</f>
        <v>37.631578947368425</v>
      </c>
      <c r="T33" s="11">
        <f t="shared" si="8"/>
        <v>38.002594033722438</v>
      </c>
      <c r="U33" s="11">
        <f t="shared" si="7"/>
        <v>38.403041825095059</v>
      </c>
    </row>
    <row r="34" spans="1:21" ht="12">
      <c r="A34" s="33"/>
      <c r="B34" s="33" t="s">
        <v>49</v>
      </c>
      <c r="C34" s="33"/>
      <c r="D34" s="33"/>
      <c r="E34" s="33"/>
      <c r="F34" s="34">
        <f>F18/F25*100</f>
        <v>6.8181818181818175</v>
      </c>
      <c r="G34" s="34">
        <f>G18/G25*100</f>
        <v>10.628019323671497</v>
      </c>
      <c r="H34" s="34">
        <f>H18/H25*100</f>
        <v>12.153110047846891</v>
      </c>
      <c r="I34" s="12">
        <v>13.346228239845262</v>
      </c>
      <c r="J34" s="12">
        <v>15.799432355723747</v>
      </c>
      <c r="K34" s="12">
        <v>16.931711880261926</v>
      </c>
      <c r="L34" s="12">
        <v>17.641597028783661</v>
      </c>
      <c r="M34" s="12">
        <v>17.767857142857142</v>
      </c>
      <c r="N34" s="12">
        <v>18.904593639575971</v>
      </c>
      <c r="O34" s="12">
        <v>19.601328903654487</v>
      </c>
      <c r="P34" s="12">
        <v>21.100917431192663</v>
      </c>
      <c r="Q34" s="12">
        <v>21.031096563011456</v>
      </c>
      <c r="R34" s="12">
        <v>21.961102106969204</v>
      </c>
      <c r="S34" s="12">
        <f t="shared" ref="S34:T34" si="9">S18/S25*100</f>
        <v>21.961102106969204</v>
      </c>
      <c r="T34" s="12">
        <f t="shared" si="9"/>
        <v>22.730923694779118</v>
      </c>
      <c r="U34" s="12">
        <f t="shared" si="7"/>
        <v>23.86994448850119</v>
      </c>
    </row>
    <row r="35" spans="1:21" s="44" customFormat="1" ht="14.25" hidden="1" customHeight="1" outlineLevel="2">
      <c r="A35" s="40" t="s">
        <v>59</v>
      </c>
      <c r="B35" s="41"/>
      <c r="C35" s="41"/>
      <c r="D35" s="41"/>
      <c r="E35" s="41"/>
      <c r="F35" s="42"/>
      <c r="G35" s="42"/>
      <c r="H35" s="42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1"/>
      <c r="T35" s="41"/>
      <c r="U35" s="41"/>
    </row>
    <row r="36" spans="1:21" s="44" customFormat="1" ht="12" hidden="1" outlineLevel="2">
      <c r="A36" s="40"/>
      <c r="B36" s="41"/>
      <c r="C36" s="41"/>
      <c r="D36" s="41"/>
      <c r="E36" s="41"/>
      <c r="F36" s="42"/>
      <c r="G36" s="42"/>
      <c r="H36" s="42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1"/>
      <c r="T36" s="41"/>
      <c r="U36" s="41"/>
    </row>
    <row r="37" spans="1:21" s="44" customFormat="1" ht="12" hidden="1" customHeight="1" outlineLevel="1">
      <c r="A37" s="45" t="s">
        <v>36</v>
      </c>
      <c r="B37" s="60" t="s">
        <v>61</v>
      </c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41"/>
      <c r="U37" s="41"/>
    </row>
    <row r="38" spans="1:21" s="44" customFormat="1" ht="12" customHeight="1" collapsed="1">
      <c r="A38" s="50" t="s">
        <v>65</v>
      </c>
      <c r="B38" s="61" t="s">
        <v>37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41"/>
      <c r="U38" s="41"/>
    </row>
    <row r="39" spans="1:21" s="39" customFormat="1" ht="12" customHeight="1">
      <c r="A39" s="51" t="s">
        <v>66</v>
      </c>
      <c r="B39" s="62" t="s">
        <v>39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38"/>
      <c r="U39" s="38"/>
    </row>
    <row r="40" spans="1:21" ht="12" customHeight="1">
      <c r="A40" s="52" t="s">
        <v>38</v>
      </c>
      <c r="B40" s="59" t="s">
        <v>41</v>
      </c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35"/>
      <c r="U40" s="35"/>
    </row>
    <row r="41" spans="1:21" ht="12" customHeight="1">
      <c r="A41" s="52" t="s">
        <v>40</v>
      </c>
      <c r="B41" s="59" t="s">
        <v>43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35"/>
      <c r="U41" s="35"/>
    </row>
    <row r="42" spans="1:21" ht="12" customHeight="1">
      <c r="A42" s="52" t="s">
        <v>42</v>
      </c>
      <c r="B42" s="59" t="s">
        <v>55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35"/>
      <c r="U42" s="35"/>
    </row>
    <row r="43" spans="1:21" ht="14.25" customHeight="1">
      <c r="A43" s="6"/>
    </row>
  </sheetData>
  <mergeCells count="37">
    <mergeCell ref="K28:K29"/>
    <mergeCell ref="B42:S42"/>
    <mergeCell ref="R30:R31"/>
    <mergeCell ref="L30:L31"/>
    <mergeCell ref="M30:M31"/>
    <mergeCell ref="N30:N31"/>
    <mergeCell ref="O30:O31"/>
    <mergeCell ref="A30:E31"/>
    <mergeCell ref="B37:S37"/>
    <mergeCell ref="S30:S31"/>
    <mergeCell ref="I30:I31"/>
    <mergeCell ref="J30:J31"/>
    <mergeCell ref="B38:S38"/>
    <mergeCell ref="B39:S39"/>
    <mergeCell ref="B40:S40"/>
    <mergeCell ref="B41:S41"/>
    <mergeCell ref="A15:E15"/>
    <mergeCell ref="A22:E22"/>
    <mergeCell ref="A28:E29"/>
    <mergeCell ref="I28:I29"/>
    <mergeCell ref="J28:J29"/>
    <mergeCell ref="U28:U29"/>
    <mergeCell ref="U30:U31"/>
    <mergeCell ref="I11:U11"/>
    <mergeCell ref="L28:L29"/>
    <mergeCell ref="M28:M29"/>
    <mergeCell ref="N28:N29"/>
    <mergeCell ref="K30:K31"/>
    <mergeCell ref="P30:P31"/>
    <mergeCell ref="Q30:Q31"/>
    <mergeCell ref="T30:T31"/>
    <mergeCell ref="O28:O29"/>
    <mergeCell ref="P28:P29"/>
    <mergeCell ref="Q28:Q29"/>
    <mergeCell ref="R28:R29"/>
    <mergeCell ref="T28:T29"/>
    <mergeCell ref="S28:S29"/>
  </mergeCells>
  <phoneticPr fontId="1" type="noConversion"/>
  <printOptions horizontalCentered="1"/>
  <pageMargins left="0.5" right="0.5" top="0.5" bottom="0.5" header="0.5" footer="0.5"/>
  <pageSetup orientation="landscape" horizontalDpi="300" verticalDpi="30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workbookViewId="0">
      <pane xSplit="2" ySplit="1" topLeftCell="K16" activePane="bottomRight" state="frozen"/>
      <selection pane="topRight" activeCell="C1" sqref="C1"/>
      <selection pane="bottomLeft" activeCell="A2" sqref="A2"/>
      <selection pane="bottomRight" activeCell="R46" sqref="R46"/>
    </sheetView>
  </sheetViews>
  <sheetFormatPr baseColWidth="10" defaultColWidth="8.7109375" defaultRowHeight="13" x14ac:dyDescent="0"/>
  <sheetData>
    <row r="1" spans="1:20">
      <c r="C1" s="63">
        <v>2006</v>
      </c>
      <c r="D1" s="63"/>
      <c r="E1" s="63"/>
      <c r="F1" s="63">
        <v>2007</v>
      </c>
      <c r="G1" s="63"/>
      <c r="H1" s="63"/>
      <c r="I1" s="63">
        <v>2008</v>
      </c>
      <c r="J1" s="63"/>
      <c r="K1" s="63"/>
      <c r="L1" s="4">
        <v>2010</v>
      </c>
      <c r="M1" s="4"/>
      <c r="N1" s="4"/>
      <c r="P1">
        <v>2011</v>
      </c>
      <c r="R1" s="63">
        <v>2012</v>
      </c>
      <c r="S1" s="63"/>
      <c r="T1" s="63"/>
    </row>
    <row r="2" spans="1:20">
      <c r="C2" s="4" t="s">
        <v>31</v>
      </c>
      <c r="D2" s="4" t="s">
        <v>32</v>
      </c>
      <c r="E2" s="4" t="s">
        <v>33</v>
      </c>
      <c r="F2" s="4" t="s">
        <v>31</v>
      </c>
      <c r="G2" s="4" t="s">
        <v>32</v>
      </c>
      <c r="H2" s="4" t="s">
        <v>33</v>
      </c>
      <c r="I2" s="4" t="s">
        <v>31</v>
      </c>
      <c r="J2" s="4" t="s">
        <v>32</v>
      </c>
      <c r="K2" s="4" t="s">
        <v>33</v>
      </c>
      <c r="L2" s="4" t="s">
        <v>31</v>
      </c>
      <c r="M2" s="4" t="s">
        <v>32</v>
      </c>
      <c r="N2" s="4" t="s">
        <v>33</v>
      </c>
      <c r="O2" s="4" t="s">
        <v>31</v>
      </c>
      <c r="P2" s="4" t="s">
        <v>32</v>
      </c>
      <c r="Q2" s="4" t="s">
        <v>33</v>
      </c>
      <c r="R2" s="4" t="s">
        <v>31</v>
      </c>
      <c r="S2" s="4" t="s">
        <v>32</v>
      </c>
      <c r="T2" s="4" t="s">
        <v>33</v>
      </c>
    </row>
    <row r="3" spans="1:20">
      <c r="A3">
        <v>1</v>
      </c>
      <c r="B3" t="s">
        <v>1</v>
      </c>
      <c r="C3">
        <v>7</v>
      </c>
      <c r="D3">
        <v>14</v>
      </c>
      <c r="E3">
        <v>20</v>
      </c>
      <c r="F3">
        <v>7</v>
      </c>
      <c r="G3">
        <v>15</v>
      </c>
      <c r="H3">
        <v>21</v>
      </c>
      <c r="I3">
        <v>7</v>
      </c>
      <c r="J3">
        <v>16</v>
      </c>
      <c r="K3">
        <v>22</v>
      </c>
      <c r="L3">
        <v>7</v>
      </c>
      <c r="M3">
        <v>19</v>
      </c>
      <c r="N3">
        <v>23</v>
      </c>
      <c r="O3">
        <v>7</v>
      </c>
      <c r="P3">
        <v>22</v>
      </c>
      <c r="Q3">
        <v>25</v>
      </c>
      <c r="R3">
        <v>8</v>
      </c>
      <c r="S3">
        <v>21</v>
      </c>
      <c r="T3">
        <v>25</v>
      </c>
    </row>
    <row r="4" spans="1:20">
      <c r="A4">
        <v>2</v>
      </c>
      <c r="B4" t="s">
        <v>2</v>
      </c>
      <c r="C4">
        <v>7</v>
      </c>
      <c r="D4">
        <v>17</v>
      </c>
      <c r="E4">
        <v>21</v>
      </c>
      <c r="F4">
        <v>7</v>
      </c>
      <c r="G4">
        <v>19</v>
      </c>
      <c r="H4">
        <v>23</v>
      </c>
      <c r="I4">
        <v>9</v>
      </c>
      <c r="J4">
        <v>21</v>
      </c>
      <c r="K4">
        <v>24</v>
      </c>
      <c r="L4">
        <v>9</v>
      </c>
      <c r="M4">
        <v>25</v>
      </c>
      <c r="N4">
        <v>30</v>
      </c>
      <c r="O4">
        <v>9</v>
      </c>
      <c r="P4">
        <v>27</v>
      </c>
      <c r="Q4">
        <v>31</v>
      </c>
      <c r="R4">
        <v>11</v>
      </c>
      <c r="S4">
        <v>29</v>
      </c>
      <c r="T4">
        <v>31</v>
      </c>
    </row>
    <row r="5" spans="1:20">
      <c r="A5">
        <v>3</v>
      </c>
      <c r="B5" t="s">
        <v>3</v>
      </c>
      <c r="C5">
        <v>4</v>
      </c>
      <c r="D5">
        <v>10</v>
      </c>
      <c r="E5">
        <v>11</v>
      </c>
      <c r="F5">
        <v>3</v>
      </c>
      <c r="G5">
        <v>11</v>
      </c>
      <c r="H5">
        <v>11</v>
      </c>
      <c r="I5">
        <v>3</v>
      </c>
      <c r="J5">
        <v>12</v>
      </c>
      <c r="K5">
        <v>11</v>
      </c>
      <c r="L5">
        <v>4</v>
      </c>
      <c r="M5">
        <v>14</v>
      </c>
      <c r="N5">
        <v>14</v>
      </c>
      <c r="O5">
        <v>4</v>
      </c>
      <c r="P5">
        <v>18</v>
      </c>
      <c r="Q5">
        <v>15</v>
      </c>
      <c r="R5">
        <v>4</v>
      </c>
      <c r="S5">
        <v>17</v>
      </c>
      <c r="T5">
        <v>15</v>
      </c>
    </row>
    <row r="6" spans="1:20">
      <c r="A6">
        <v>4</v>
      </c>
      <c r="B6" t="s">
        <v>4</v>
      </c>
      <c r="C6">
        <v>4</v>
      </c>
      <c r="D6">
        <v>11</v>
      </c>
      <c r="E6">
        <v>6</v>
      </c>
      <c r="F6">
        <v>4</v>
      </c>
      <c r="G6">
        <v>12</v>
      </c>
      <c r="H6">
        <v>6</v>
      </c>
      <c r="I6">
        <v>4</v>
      </c>
      <c r="J6">
        <v>12</v>
      </c>
      <c r="K6">
        <v>7</v>
      </c>
      <c r="L6">
        <v>4</v>
      </c>
      <c r="M6">
        <v>13</v>
      </c>
      <c r="N6">
        <v>10</v>
      </c>
      <c r="O6">
        <v>4</v>
      </c>
      <c r="P6">
        <v>14</v>
      </c>
      <c r="Q6">
        <v>13</v>
      </c>
      <c r="R6">
        <v>4</v>
      </c>
      <c r="S6">
        <v>15</v>
      </c>
      <c r="T6">
        <v>13</v>
      </c>
    </row>
    <row r="7" spans="1:20">
      <c r="A7">
        <v>5</v>
      </c>
      <c r="B7" t="s">
        <v>5</v>
      </c>
      <c r="C7">
        <v>6</v>
      </c>
      <c r="D7">
        <v>6</v>
      </c>
      <c r="E7">
        <v>5</v>
      </c>
      <c r="F7">
        <v>5</v>
      </c>
      <c r="G7">
        <v>7</v>
      </c>
      <c r="H7">
        <v>5</v>
      </c>
      <c r="I7">
        <v>6</v>
      </c>
      <c r="J7">
        <v>7</v>
      </c>
      <c r="K7">
        <v>5</v>
      </c>
      <c r="L7">
        <v>6</v>
      </c>
      <c r="M7">
        <v>8</v>
      </c>
      <c r="N7">
        <v>8</v>
      </c>
      <c r="O7">
        <v>5</v>
      </c>
      <c r="P7">
        <v>9</v>
      </c>
      <c r="Q7">
        <v>10</v>
      </c>
      <c r="R7">
        <v>5</v>
      </c>
      <c r="S7">
        <v>9</v>
      </c>
      <c r="T7">
        <v>10</v>
      </c>
    </row>
    <row r="8" spans="1:20">
      <c r="A8">
        <v>6</v>
      </c>
      <c r="B8" t="s">
        <v>6</v>
      </c>
      <c r="C8">
        <v>2</v>
      </c>
      <c r="D8">
        <v>3</v>
      </c>
      <c r="E8">
        <v>3</v>
      </c>
      <c r="F8">
        <v>2</v>
      </c>
      <c r="G8">
        <v>3</v>
      </c>
      <c r="H8">
        <v>1</v>
      </c>
      <c r="I8">
        <v>1</v>
      </c>
      <c r="J8">
        <v>3</v>
      </c>
      <c r="K8">
        <v>1</v>
      </c>
      <c r="L8">
        <v>1</v>
      </c>
      <c r="M8">
        <v>4</v>
      </c>
      <c r="N8">
        <v>1</v>
      </c>
      <c r="O8">
        <v>1</v>
      </c>
      <c r="P8">
        <v>4</v>
      </c>
      <c r="Q8">
        <v>1</v>
      </c>
      <c r="R8">
        <v>1</v>
      </c>
      <c r="S8">
        <v>4</v>
      </c>
      <c r="T8">
        <v>1</v>
      </c>
    </row>
    <row r="9" spans="1:20">
      <c r="A9">
        <v>7</v>
      </c>
      <c r="B9" t="s">
        <v>7</v>
      </c>
      <c r="C9">
        <v>2</v>
      </c>
      <c r="D9">
        <v>5</v>
      </c>
      <c r="E9">
        <v>4</v>
      </c>
      <c r="F9">
        <v>1</v>
      </c>
      <c r="G9">
        <v>5</v>
      </c>
      <c r="H9">
        <v>6</v>
      </c>
      <c r="I9">
        <v>1</v>
      </c>
      <c r="J9">
        <v>5</v>
      </c>
      <c r="K9">
        <v>6</v>
      </c>
      <c r="L9">
        <v>3</v>
      </c>
      <c r="M9">
        <v>5</v>
      </c>
      <c r="N9">
        <v>6</v>
      </c>
      <c r="O9">
        <v>3</v>
      </c>
      <c r="P9">
        <v>6</v>
      </c>
      <c r="Q9">
        <v>6</v>
      </c>
      <c r="R9">
        <v>3</v>
      </c>
      <c r="S9">
        <v>6</v>
      </c>
      <c r="T9">
        <v>6</v>
      </c>
    </row>
    <row r="10" spans="1:20">
      <c r="A10">
        <v>8</v>
      </c>
      <c r="B10" t="s">
        <v>8</v>
      </c>
      <c r="C10">
        <v>2</v>
      </c>
      <c r="D10">
        <v>5</v>
      </c>
      <c r="E10">
        <v>2</v>
      </c>
      <c r="F10">
        <v>2</v>
      </c>
      <c r="G10">
        <v>5</v>
      </c>
      <c r="H10">
        <v>3</v>
      </c>
      <c r="I10">
        <v>2</v>
      </c>
      <c r="J10">
        <v>5</v>
      </c>
      <c r="K10">
        <v>3</v>
      </c>
      <c r="L10">
        <v>2</v>
      </c>
      <c r="M10">
        <v>5</v>
      </c>
      <c r="N10">
        <v>3</v>
      </c>
      <c r="O10">
        <v>2</v>
      </c>
      <c r="P10">
        <v>5</v>
      </c>
      <c r="Q10">
        <v>5</v>
      </c>
      <c r="R10">
        <v>2</v>
      </c>
      <c r="S10">
        <v>5</v>
      </c>
      <c r="T10">
        <v>5</v>
      </c>
    </row>
    <row r="11" spans="1:20">
      <c r="A11">
        <v>9</v>
      </c>
      <c r="B11" t="s">
        <v>9</v>
      </c>
      <c r="D11">
        <v>1</v>
      </c>
      <c r="E11">
        <v>1</v>
      </c>
      <c r="G11">
        <v>1</v>
      </c>
      <c r="H11">
        <v>1</v>
      </c>
    </row>
    <row r="12" spans="1:20">
      <c r="A12">
        <v>10</v>
      </c>
      <c r="B12" t="s">
        <v>10</v>
      </c>
      <c r="C12">
        <v>6</v>
      </c>
      <c r="D12">
        <v>15</v>
      </c>
      <c r="E12">
        <v>18</v>
      </c>
      <c r="F12">
        <v>7</v>
      </c>
      <c r="G12">
        <v>16</v>
      </c>
      <c r="H12">
        <v>19</v>
      </c>
      <c r="I12">
        <v>7</v>
      </c>
      <c r="J12">
        <v>17</v>
      </c>
      <c r="K12">
        <v>20</v>
      </c>
      <c r="L12">
        <v>10</v>
      </c>
      <c r="M12">
        <v>18</v>
      </c>
      <c r="N12">
        <v>19</v>
      </c>
      <c r="O12">
        <v>6</v>
      </c>
      <c r="P12">
        <v>20</v>
      </c>
      <c r="Q12">
        <v>17</v>
      </c>
      <c r="R12">
        <v>6</v>
      </c>
      <c r="S12">
        <v>20</v>
      </c>
      <c r="T12">
        <v>17</v>
      </c>
    </row>
    <row r="13" spans="1:20">
      <c r="A13">
        <v>11</v>
      </c>
      <c r="B13" t="s">
        <v>11</v>
      </c>
      <c r="C13">
        <v>2</v>
      </c>
      <c r="D13">
        <v>5</v>
      </c>
      <c r="E13">
        <v>5</v>
      </c>
      <c r="F13">
        <v>2</v>
      </c>
      <c r="G13">
        <v>6</v>
      </c>
      <c r="H13">
        <v>5</v>
      </c>
      <c r="I13">
        <v>3</v>
      </c>
      <c r="J13">
        <v>5</v>
      </c>
      <c r="K13">
        <v>6</v>
      </c>
      <c r="L13">
        <v>3</v>
      </c>
      <c r="M13">
        <v>4</v>
      </c>
      <c r="N13">
        <v>8</v>
      </c>
      <c r="O13">
        <v>2</v>
      </c>
      <c r="P13">
        <v>4</v>
      </c>
      <c r="Q13">
        <v>9</v>
      </c>
      <c r="R13">
        <v>2</v>
      </c>
      <c r="S13">
        <v>4</v>
      </c>
      <c r="T13">
        <v>10</v>
      </c>
    </row>
    <row r="14" spans="1:20">
      <c r="A14">
        <v>12</v>
      </c>
      <c r="B14" t="s">
        <v>12</v>
      </c>
      <c r="C14">
        <v>3</v>
      </c>
      <c r="D14">
        <v>4</v>
      </c>
      <c r="E14">
        <v>7</v>
      </c>
      <c r="F14">
        <v>3</v>
      </c>
      <c r="G14">
        <v>5</v>
      </c>
      <c r="H14">
        <v>7</v>
      </c>
      <c r="I14">
        <v>3</v>
      </c>
      <c r="J14">
        <v>5</v>
      </c>
      <c r="K14">
        <v>7</v>
      </c>
      <c r="L14">
        <v>3</v>
      </c>
      <c r="M14">
        <v>6</v>
      </c>
      <c r="N14">
        <v>7</v>
      </c>
      <c r="O14">
        <v>5</v>
      </c>
      <c r="P14">
        <v>9</v>
      </c>
      <c r="Q14">
        <v>8</v>
      </c>
      <c r="R14">
        <v>5</v>
      </c>
      <c r="S14">
        <v>9</v>
      </c>
      <c r="T14">
        <v>8</v>
      </c>
    </row>
    <row r="15" spans="1:20">
      <c r="A15">
        <v>13</v>
      </c>
      <c r="B15" t="s">
        <v>13</v>
      </c>
      <c r="J15">
        <v>2</v>
      </c>
      <c r="K15">
        <v>1</v>
      </c>
      <c r="M15">
        <v>3</v>
      </c>
      <c r="N15">
        <v>3</v>
      </c>
      <c r="O15">
        <v>1</v>
      </c>
      <c r="P15">
        <v>4</v>
      </c>
      <c r="Q15">
        <v>3</v>
      </c>
      <c r="R15">
        <v>1</v>
      </c>
      <c r="S15">
        <v>4</v>
      </c>
      <c r="T15">
        <v>2</v>
      </c>
    </row>
    <row r="16" spans="1:20">
      <c r="A16">
        <v>14</v>
      </c>
      <c r="B16" t="s">
        <v>14</v>
      </c>
      <c r="J16">
        <v>2</v>
      </c>
      <c r="K16">
        <v>1</v>
      </c>
      <c r="M16">
        <v>3</v>
      </c>
      <c r="N16">
        <v>3</v>
      </c>
      <c r="O16">
        <v>1</v>
      </c>
      <c r="P16">
        <v>4</v>
      </c>
      <c r="Q16">
        <v>3</v>
      </c>
      <c r="R16">
        <v>1</v>
      </c>
      <c r="S16">
        <v>4</v>
      </c>
      <c r="T16">
        <v>2</v>
      </c>
    </row>
    <row r="17" spans="1:20">
      <c r="A17">
        <v>15</v>
      </c>
      <c r="B17" t="s">
        <v>15</v>
      </c>
      <c r="J17">
        <v>1</v>
      </c>
      <c r="K17">
        <v>1</v>
      </c>
      <c r="M17">
        <v>2</v>
      </c>
      <c r="N17">
        <v>2</v>
      </c>
      <c r="O17">
        <v>1</v>
      </c>
      <c r="P17">
        <v>3</v>
      </c>
      <c r="Q17">
        <v>1</v>
      </c>
      <c r="R17">
        <v>1</v>
      </c>
      <c r="S17">
        <v>3</v>
      </c>
      <c r="T17">
        <v>1</v>
      </c>
    </row>
    <row r="18" spans="1:20">
      <c r="B18" t="s">
        <v>30</v>
      </c>
      <c r="M18">
        <v>1</v>
      </c>
      <c r="P18">
        <v>1</v>
      </c>
      <c r="S18">
        <v>1</v>
      </c>
    </row>
    <row r="19" spans="1:20">
      <c r="A19">
        <v>16</v>
      </c>
      <c r="B19" t="s">
        <v>16</v>
      </c>
      <c r="C19">
        <v>7</v>
      </c>
      <c r="D19">
        <v>16</v>
      </c>
      <c r="E19">
        <v>18</v>
      </c>
      <c r="F19">
        <v>7</v>
      </c>
      <c r="G19">
        <v>17</v>
      </c>
      <c r="H19">
        <v>21</v>
      </c>
      <c r="I19">
        <v>7</v>
      </c>
      <c r="J19">
        <v>18</v>
      </c>
      <c r="K19">
        <v>21</v>
      </c>
      <c r="L19">
        <v>7</v>
      </c>
      <c r="M19">
        <v>22</v>
      </c>
      <c r="N19">
        <v>22</v>
      </c>
      <c r="O19">
        <v>8</v>
      </c>
      <c r="P19">
        <v>25</v>
      </c>
      <c r="Q19">
        <v>22</v>
      </c>
      <c r="R19">
        <v>8</v>
      </c>
      <c r="S19">
        <v>26</v>
      </c>
      <c r="T19">
        <v>22</v>
      </c>
    </row>
    <row r="20" spans="1:20">
      <c r="A20">
        <v>17</v>
      </c>
      <c r="B20" t="s">
        <v>17</v>
      </c>
      <c r="C20">
        <v>2</v>
      </c>
      <c r="D20">
        <v>4</v>
      </c>
      <c r="E20">
        <v>3</v>
      </c>
      <c r="F20">
        <v>3</v>
      </c>
      <c r="G20">
        <v>5</v>
      </c>
      <c r="H20">
        <v>3</v>
      </c>
      <c r="I20">
        <v>3</v>
      </c>
      <c r="J20">
        <v>6</v>
      </c>
      <c r="K20">
        <v>3</v>
      </c>
      <c r="L20">
        <v>3</v>
      </c>
      <c r="M20">
        <v>6</v>
      </c>
      <c r="N20">
        <v>4</v>
      </c>
      <c r="O20">
        <v>3</v>
      </c>
      <c r="P20">
        <v>7</v>
      </c>
      <c r="Q20">
        <v>4</v>
      </c>
      <c r="R20">
        <v>3</v>
      </c>
      <c r="S20">
        <v>8</v>
      </c>
      <c r="T20">
        <v>5</v>
      </c>
    </row>
    <row r="21" spans="1:20">
      <c r="A21">
        <v>18</v>
      </c>
      <c r="B21" t="s">
        <v>18</v>
      </c>
      <c r="C21">
        <v>3</v>
      </c>
      <c r="D21">
        <v>7</v>
      </c>
      <c r="E21">
        <v>5</v>
      </c>
      <c r="F21">
        <v>4</v>
      </c>
      <c r="G21">
        <v>7</v>
      </c>
      <c r="H21">
        <v>6</v>
      </c>
      <c r="I21">
        <v>4</v>
      </c>
      <c r="J21">
        <v>8</v>
      </c>
      <c r="K21">
        <v>6</v>
      </c>
      <c r="L21">
        <v>4</v>
      </c>
      <c r="M21">
        <v>10</v>
      </c>
      <c r="N21">
        <v>8</v>
      </c>
      <c r="O21">
        <v>5</v>
      </c>
      <c r="P21">
        <v>10</v>
      </c>
      <c r="Q21">
        <v>9</v>
      </c>
      <c r="R21">
        <v>6</v>
      </c>
      <c r="S21">
        <v>10</v>
      </c>
      <c r="T21">
        <v>10</v>
      </c>
    </row>
    <row r="22" spans="1:20">
      <c r="A22">
        <v>19</v>
      </c>
      <c r="B22" t="s">
        <v>19</v>
      </c>
      <c r="C22">
        <v>10</v>
      </c>
      <c r="D22">
        <v>14</v>
      </c>
      <c r="E22">
        <v>15</v>
      </c>
      <c r="F22">
        <v>10</v>
      </c>
      <c r="G22">
        <v>15</v>
      </c>
      <c r="H22">
        <v>16</v>
      </c>
      <c r="I22">
        <v>12</v>
      </c>
      <c r="J22">
        <v>15</v>
      </c>
      <c r="K22">
        <v>16</v>
      </c>
      <c r="L22">
        <v>7</v>
      </c>
      <c r="M22">
        <v>17</v>
      </c>
      <c r="N22">
        <v>16</v>
      </c>
      <c r="O22">
        <v>8</v>
      </c>
      <c r="P22">
        <v>17</v>
      </c>
      <c r="Q22">
        <v>16</v>
      </c>
      <c r="R22">
        <v>6</v>
      </c>
      <c r="S22">
        <v>18</v>
      </c>
      <c r="T22">
        <v>15</v>
      </c>
    </row>
    <row r="23" spans="1:20">
      <c r="B23" t="s">
        <v>20</v>
      </c>
      <c r="C23">
        <v>1</v>
      </c>
      <c r="F23">
        <v>1</v>
      </c>
    </row>
    <row r="24" spans="1:20">
      <c r="A24">
        <v>20</v>
      </c>
      <c r="B24" t="s">
        <v>21</v>
      </c>
      <c r="C24">
        <v>5</v>
      </c>
      <c r="D24">
        <v>5</v>
      </c>
      <c r="E24">
        <v>5</v>
      </c>
      <c r="F24">
        <v>5</v>
      </c>
      <c r="G24">
        <v>6</v>
      </c>
      <c r="H24">
        <v>5</v>
      </c>
      <c r="I24">
        <v>4</v>
      </c>
      <c r="J24">
        <v>6</v>
      </c>
      <c r="K24">
        <v>5</v>
      </c>
      <c r="L24">
        <v>4</v>
      </c>
      <c r="M24">
        <v>9</v>
      </c>
      <c r="N24">
        <v>7</v>
      </c>
      <c r="O24">
        <v>4</v>
      </c>
      <c r="P24">
        <v>9</v>
      </c>
      <c r="Q24">
        <v>8</v>
      </c>
      <c r="R24">
        <v>4</v>
      </c>
      <c r="S24">
        <v>10</v>
      </c>
      <c r="T24">
        <v>9</v>
      </c>
    </row>
    <row r="25" spans="1:20">
      <c r="A25">
        <v>21</v>
      </c>
      <c r="B25" t="s">
        <v>22</v>
      </c>
      <c r="C25">
        <v>5</v>
      </c>
      <c r="D25">
        <v>2</v>
      </c>
      <c r="E25">
        <v>4</v>
      </c>
      <c r="F25">
        <v>3</v>
      </c>
      <c r="G25">
        <v>3</v>
      </c>
      <c r="H25">
        <v>4</v>
      </c>
      <c r="I25">
        <v>4</v>
      </c>
      <c r="J25">
        <v>3</v>
      </c>
      <c r="K25">
        <v>4</v>
      </c>
      <c r="L25">
        <v>5</v>
      </c>
      <c r="M25">
        <v>4</v>
      </c>
      <c r="N25">
        <v>4</v>
      </c>
      <c r="O25">
        <v>5</v>
      </c>
      <c r="P25">
        <v>5</v>
      </c>
      <c r="Q25">
        <v>4</v>
      </c>
      <c r="R25">
        <v>4</v>
      </c>
      <c r="S25">
        <v>5</v>
      </c>
      <c r="T25">
        <v>4</v>
      </c>
    </row>
    <row r="26" spans="1:20">
      <c r="A26">
        <v>22</v>
      </c>
      <c r="B26" t="s">
        <v>23</v>
      </c>
      <c r="C26">
        <v>6</v>
      </c>
      <c r="D26">
        <v>6</v>
      </c>
      <c r="E26">
        <v>3</v>
      </c>
      <c r="F26">
        <v>4</v>
      </c>
      <c r="G26">
        <v>6</v>
      </c>
      <c r="H26">
        <v>3</v>
      </c>
      <c r="I26">
        <v>4</v>
      </c>
      <c r="J26">
        <v>6</v>
      </c>
      <c r="K26">
        <v>3</v>
      </c>
      <c r="L26">
        <v>4</v>
      </c>
      <c r="M26">
        <v>5</v>
      </c>
      <c r="N26">
        <v>4</v>
      </c>
      <c r="O26">
        <v>6</v>
      </c>
      <c r="P26">
        <v>5</v>
      </c>
      <c r="Q26">
        <v>4</v>
      </c>
      <c r="R26">
        <v>6</v>
      </c>
      <c r="S26">
        <v>5</v>
      </c>
      <c r="T26">
        <v>5</v>
      </c>
    </row>
    <row r="27" spans="1:20">
      <c r="A27">
        <v>23</v>
      </c>
      <c r="B27" t="s">
        <v>24</v>
      </c>
      <c r="C27">
        <v>7</v>
      </c>
      <c r="D27">
        <v>10</v>
      </c>
      <c r="E27">
        <v>7</v>
      </c>
      <c r="F27">
        <v>6</v>
      </c>
      <c r="G27">
        <v>10</v>
      </c>
      <c r="H27">
        <v>8</v>
      </c>
      <c r="I27">
        <v>5</v>
      </c>
      <c r="J27">
        <v>12</v>
      </c>
      <c r="K27">
        <v>9</v>
      </c>
      <c r="L27">
        <v>5</v>
      </c>
      <c r="M27">
        <v>14</v>
      </c>
      <c r="N27">
        <v>13</v>
      </c>
      <c r="O27">
        <v>6</v>
      </c>
      <c r="P27">
        <v>16</v>
      </c>
      <c r="Q27">
        <v>15</v>
      </c>
      <c r="R27">
        <v>7</v>
      </c>
      <c r="S27">
        <v>17</v>
      </c>
      <c r="T27">
        <v>15</v>
      </c>
    </row>
    <row r="28" spans="1:20">
      <c r="A28">
        <v>24</v>
      </c>
      <c r="B28" t="s">
        <v>34</v>
      </c>
      <c r="R28">
        <v>3</v>
      </c>
      <c r="T28">
        <v>2</v>
      </c>
    </row>
    <row r="29" spans="1:20">
      <c r="A29">
        <v>25</v>
      </c>
      <c r="B29" t="s">
        <v>25</v>
      </c>
      <c r="C29">
        <v>3</v>
      </c>
      <c r="D29">
        <v>3</v>
      </c>
      <c r="E29">
        <v>5</v>
      </c>
      <c r="F29">
        <v>3</v>
      </c>
      <c r="G29">
        <v>4</v>
      </c>
      <c r="H29">
        <v>4</v>
      </c>
      <c r="I29">
        <v>3</v>
      </c>
      <c r="J29">
        <v>4</v>
      </c>
      <c r="K29">
        <v>4</v>
      </c>
      <c r="L29">
        <v>3</v>
      </c>
      <c r="M29">
        <v>5</v>
      </c>
      <c r="N29">
        <v>5</v>
      </c>
      <c r="O29">
        <v>3</v>
      </c>
      <c r="P29">
        <v>5</v>
      </c>
      <c r="Q29">
        <v>5</v>
      </c>
      <c r="R29">
        <v>3</v>
      </c>
      <c r="S29">
        <v>6</v>
      </c>
      <c r="T29">
        <v>5</v>
      </c>
    </row>
    <row r="30" spans="1:20">
      <c r="A30">
        <v>26</v>
      </c>
      <c r="B30" t="s">
        <v>26</v>
      </c>
      <c r="C30">
        <v>5</v>
      </c>
      <c r="D30">
        <v>3</v>
      </c>
      <c r="E30">
        <v>8</v>
      </c>
      <c r="F30">
        <v>5</v>
      </c>
      <c r="G30">
        <v>4</v>
      </c>
      <c r="H30">
        <v>8</v>
      </c>
      <c r="I30">
        <v>5</v>
      </c>
      <c r="J30">
        <v>4</v>
      </c>
      <c r="K30">
        <v>8</v>
      </c>
      <c r="L30">
        <v>5</v>
      </c>
      <c r="M30">
        <v>5</v>
      </c>
      <c r="N30">
        <v>8</v>
      </c>
      <c r="O30">
        <v>5</v>
      </c>
      <c r="P30">
        <v>8</v>
      </c>
      <c r="Q30">
        <v>10</v>
      </c>
      <c r="R30">
        <v>5</v>
      </c>
      <c r="S30">
        <v>8</v>
      </c>
      <c r="T30">
        <v>10</v>
      </c>
    </row>
    <row r="31" spans="1:20">
      <c r="A31">
        <v>27</v>
      </c>
      <c r="B31" t="s">
        <v>27</v>
      </c>
      <c r="C31">
        <v>2</v>
      </c>
      <c r="D31">
        <v>3</v>
      </c>
      <c r="E31">
        <v>3</v>
      </c>
      <c r="F31">
        <v>2</v>
      </c>
      <c r="G31">
        <v>4</v>
      </c>
      <c r="H31">
        <v>3</v>
      </c>
      <c r="I31">
        <v>3</v>
      </c>
      <c r="J31">
        <v>5</v>
      </c>
      <c r="K31">
        <v>4</v>
      </c>
      <c r="L31">
        <v>4</v>
      </c>
      <c r="M31">
        <v>4</v>
      </c>
      <c r="N31">
        <v>6</v>
      </c>
      <c r="O31">
        <v>4</v>
      </c>
      <c r="P31">
        <v>5</v>
      </c>
      <c r="Q31">
        <v>7</v>
      </c>
      <c r="R31">
        <v>4</v>
      </c>
      <c r="S31">
        <v>4</v>
      </c>
      <c r="T31">
        <v>7</v>
      </c>
    </row>
    <row r="32" spans="1:20">
      <c r="A32">
        <v>28</v>
      </c>
      <c r="B32" t="s">
        <v>28</v>
      </c>
      <c r="C32">
        <v>1</v>
      </c>
      <c r="D32">
        <v>2</v>
      </c>
      <c r="E32">
        <v>1</v>
      </c>
      <c r="F32">
        <v>1</v>
      </c>
      <c r="G32">
        <v>2</v>
      </c>
      <c r="H32">
        <v>1</v>
      </c>
      <c r="I32">
        <v>1</v>
      </c>
      <c r="J32">
        <v>2</v>
      </c>
      <c r="K32">
        <v>1</v>
      </c>
      <c r="L32">
        <v>1</v>
      </c>
      <c r="M32">
        <v>3</v>
      </c>
      <c r="N32">
        <v>2</v>
      </c>
      <c r="O32">
        <v>1</v>
      </c>
      <c r="P32">
        <v>3</v>
      </c>
      <c r="Q32">
        <v>2</v>
      </c>
      <c r="R32">
        <v>1</v>
      </c>
      <c r="S32">
        <v>4</v>
      </c>
      <c r="T32">
        <v>2</v>
      </c>
    </row>
    <row r="33" spans="2:20">
      <c r="C33">
        <f t="shared" ref="C33:T33" si="0">SUM(C3:C32)</f>
        <v>102</v>
      </c>
      <c r="D33">
        <f t="shared" si="0"/>
        <v>171</v>
      </c>
      <c r="E33">
        <f t="shared" si="0"/>
        <v>180</v>
      </c>
      <c r="F33">
        <f t="shared" si="0"/>
        <v>97</v>
      </c>
      <c r="G33">
        <f t="shared" si="0"/>
        <v>188</v>
      </c>
      <c r="H33">
        <f t="shared" si="0"/>
        <v>190</v>
      </c>
      <c r="I33">
        <f t="shared" si="0"/>
        <v>101</v>
      </c>
      <c r="J33">
        <f t="shared" si="0"/>
        <v>202</v>
      </c>
      <c r="K33">
        <f t="shared" si="0"/>
        <v>199</v>
      </c>
      <c r="L33">
        <f t="shared" si="0"/>
        <v>104</v>
      </c>
      <c r="M33">
        <f t="shared" si="0"/>
        <v>234</v>
      </c>
      <c r="N33">
        <f t="shared" si="0"/>
        <v>236</v>
      </c>
      <c r="O33">
        <f t="shared" si="0"/>
        <v>109</v>
      </c>
      <c r="P33">
        <f t="shared" si="0"/>
        <v>265</v>
      </c>
      <c r="Q33">
        <f t="shared" si="0"/>
        <v>253</v>
      </c>
      <c r="R33">
        <f t="shared" si="0"/>
        <v>114</v>
      </c>
      <c r="S33">
        <f t="shared" si="0"/>
        <v>272</v>
      </c>
      <c r="T33">
        <f t="shared" si="0"/>
        <v>257</v>
      </c>
    </row>
    <row r="35" spans="2:20">
      <c r="B35" t="s">
        <v>23</v>
      </c>
      <c r="C35">
        <v>6</v>
      </c>
      <c r="D35">
        <v>6</v>
      </c>
      <c r="E35">
        <v>3</v>
      </c>
      <c r="F35">
        <v>4</v>
      </c>
      <c r="G35">
        <v>6</v>
      </c>
      <c r="H35">
        <v>3</v>
      </c>
      <c r="I35">
        <v>4</v>
      </c>
      <c r="J35">
        <v>6</v>
      </c>
      <c r="K35">
        <v>3</v>
      </c>
    </row>
    <row r="36" spans="2:20">
      <c r="B36" t="s">
        <v>6</v>
      </c>
      <c r="C36">
        <v>2</v>
      </c>
      <c r="D36">
        <v>3</v>
      </c>
      <c r="E36">
        <v>3</v>
      </c>
      <c r="F36">
        <v>2</v>
      </c>
      <c r="G36">
        <v>3</v>
      </c>
      <c r="H36">
        <v>1</v>
      </c>
      <c r="I36">
        <v>1</v>
      </c>
      <c r="J36">
        <v>3</v>
      </c>
      <c r="K36">
        <v>1</v>
      </c>
    </row>
    <row r="37" spans="2:20">
      <c r="B37" t="s">
        <v>26</v>
      </c>
      <c r="C37">
        <v>5</v>
      </c>
      <c r="D37">
        <v>3</v>
      </c>
      <c r="E37">
        <v>8</v>
      </c>
      <c r="F37">
        <v>5</v>
      </c>
      <c r="G37">
        <v>4</v>
      </c>
      <c r="H37">
        <v>8</v>
      </c>
      <c r="I37">
        <v>5</v>
      </c>
      <c r="J37">
        <v>4</v>
      </c>
      <c r="K37">
        <v>8</v>
      </c>
    </row>
    <row r="38" spans="2:20">
      <c r="B38" t="s">
        <v>25</v>
      </c>
      <c r="C38">
        <v>3</v>
      </c>
      <c r="D38">
        <v>3</v>
      </c>
      <c r="E38">
        <v>5</v>
      </c>
      <c r="F38">
        <v>3</v>
      </c>
      <c r="G38">
        <v>4</v>
      </c>
      <c r="H38">
        <v>4</v>
      </c>
      <c r="I38">
        <v>3</v>
      </c>
      <c r="J38">
        <v>4</v>
      </c>
      <c r="K38">
        <v>4</v>
      </c>
    </row>
    <row r="39" spans="2:20">
      <c r="C39">
        <f t="shared" ref="C39:K39" si="1">SUM(C35:C38)</f>
        <v>16</v>
      </c>
      <c r="D39">
        <f t="shared" si="1"/>
        <v>15</v>
      </c>
      <c r="E39">
        <f t="shared" si="1"/>
        <v>19</v>
      </c>
      <c r="F39">
        <f t="shared" si="1"/>
        <v>14</v>
      </c>
      <c r="G39">
        <f t="shared" si="1"/>
        <v>17</v>
      </c>
      <c r="H39">
        <f t="shared" si="1"/>
        <v>16</v>
      </c>
      <c r="I39">
        <f t="shared" si="1"/>
        <v>13</v>
      </c>
      <c r="J39">
        <f t="shared" si="1"/>
        <v>17</v>
      </c>
      <c r="K39">
        <f t="shared" si="1"/>
        <v>16</v>
      </c>
    </row>
    <row r="40" spans="2:20">
      <c r="C40">
        <f t="shared" ref="C40:K40" si="2">C33-C39</f>
        <v>86</v>
      </c>
      <c r="D40">
        <f t="shared" si="2"/>
        <v>156</v>
      </c>
      <c r="E40">
        <f t="shared" si="2"/>
        <v>161</v>
      </c>
      <c r="F40">
        <f t="shared" si="2"/>
        <v>83</v>
      </c>
      <c r="G40">
        <f t="shared" si="2"/>
        <v>171</v>
      </c>
      <c r="H40">
        <f t="shared" si="2"/>
        <v>174</v>
      </c>
      <c r="I40">
        <f t="shared" si="2"/>
        <v>88</v>
      </c>
      <c r="J40">
        <f t="shared" si="2"/>
        <v>185</v>
      </c>
      <c r="K40">
        <f t="shared" si="2"/>
        <v>183</v>
      </c>
    </row>
    <row r="45" spans="2:20">
      <c r="R45">
        <v>145</v>
      </c>
      <c r="S45">
        <v>278</v>
      </c>
      <c r="T45">
        <v>257</v>
      </c>
    </row>
    <row r="47" spans="2:20">
      <c r="B47" t="s">
        <v>29</v>
      </c>
      <c r="R47">
        <f>R45-R33</f>
        <v>31</v>
      </c>
      <c r="S47">
        <f>S45-S33</f>
        <v>6</v>
      </c>
      <c r="T47">
        <f>T45-T33</f>
        <v>0</v>
      </c>
    </row>
    <row r="48" spans="2:20">
      <c r="S48" t="s">
        <v>35</v>
      </c>
    </row>
  </sheetData>
  <mergeCells count="4">
    <mergeCell ref="F1:H1"/>
    <mergeCell ref="I1:K1"/>
    <mergeCell ref="C1:E1"/>
    <mergeCell ref="R1:T1"/>
  </mergeCells>
  <phoneticPr fontId="1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7109375" defaultRowHeight="13" x14ac:dyDescent="0"/>
  <sheetData/>
  <phoneticPr fontId="1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original</vt:lpstr>
      <vt:lpstr>Sheet2</vt:lpstr>
      <vt:lpstr>Sheet3</vt:lpstr>
    </vt:vector>
  </TitlesOfParts>
  <Manager/>
  <Company>Asian Development Bank</Company>
  <LinksUpToDate>false</LinksUpToDate>
  <SharedDoc>false</SharedDoc>
  <HyperlinkBase>www.adb.org/ar2016</HyperlinkBase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2016: Growth in Resident Missions and Authorized Staff Positions at Resident Missions</dc:title>
  <dc:subject>ADB Annual Report 2016 - Organizational Information</dc:subject>
  <dc:creator>Asian Development Bank </dc:creator>
  <cp:keywords>asian development bank, adb, adb annual report 2016, asian development bank annual report 2016, organizational information, resident mission, staffing, field office</cp:keywords>
  <dc:description/>
  <cp:lastModifiedBy>Angelo Jacinto</cp:lastModifiedBy>
  <cp:lastPrinted>2017-02-06T19:26:28Z</cp:lastPrinted>
  <dcterms:created xsi:type="dcterms:W3CDTF">2009-11-26T07:09:29Z</dcterms:created>
  <dcterms:modified xsi:type="dcterms:W3CDTF">2017-04-23T22:06:56Z</dcterms:modified>
  <cp:category/>
</cp:coreProperties>
</file>