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9" documentId="13_ncr:1_{9F8A6B45-A857-4341-80BB-38CFC8A67E37}" xr6:coauthVersionLast="47" xr6:coauthVersionMax="47" xr10:uidLastSave="{CCA29E86-578A-4C72-9F1C-D659E8F78DB0}"/>
  <bookViews>
    <workbookView xWindow="-108" yWindow="-108" windowWidth="23256" windowHeight="14976" firstSheet="1" activeTab="4" xr2:uid="{00000000-000D-0000-FFFF-FFFF00000000}"/>
  </bookViews>
  <sheets>
    <sheet name="2010-2018" sheetId="1" r:id="rId1"/>
    <sheet name="2019" sheetId="2" r:id="rId2"/>
    <sheet name="2021" sheetId="4" r:id="rId3"/>
    <sheet name="2022" sheetId="6" r:id="rId4"/>
    <sheet name="2023" sheetId="8" r:id="rId5"/>
    <sheet name="2019-2023 Aggregate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5" hidden="1">'2019-2023 Aggregate'!$A$56:$G$75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7" l="1"/>
  <c r="G34" i="7"/>
  <c r="G36" i="7"/>
  <c r="G37" i="7"/>
  <c r="G38" i="7"/>
  <c r="G39" i="7"/>
  <c r="G41" i="7"/>
  <c r="G43" i="7"/>
  <c r="G44" i="7"/>
  <c r="G45" i="7"/>
  <c r="G47" i="7"/>
  <c r="G49" i="7"/>
  <c r="G50" i="7"/>
  <c r="G51" i="7"/>
  <c r="G52" i="7"/>
  <c r="G53" i="7"/>
  <c r="D37" i="7"/>
  <c r="D34" i="7"/>
  <c r="D36" i="7"/>
  <c r="D33" i="7"/>
  <c r="D50" i="7"/>
  <c r="D47" i="7"/>
  <c r="G32" i="7"/>
  <c r="G27" i="7" l="1"/>
  <c r="G26" i="7"/>
  <c r="G25" i="7"/>
  <c r="G24" i="7"/>
  <c r="G22" i="7"/>
  <c r="G21" i="7"/>
  <c r="G19" i="7"/>
  <c r="G18" i="7"/>
  <c r="G16" i="7"/>
  <c r="G15" i="7"/>
  <c r="G9" i="7"/>
  <c r="G7" i="7"/>
  <c r="G5" i="7"/>
</calcChain>
</file>

<file path=xl/sharedStrings.xml><?xml version="1.0" encoding="utf-8"?>
<sst xmlns="http://schemas.openxmlformats.org/spreadsheetml/2006/main" count="566" uniqueCount="228">
  <si>
    <t>PAPUA NEW GUINEA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</si>
  <si>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</si>
  <si>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</si>
  <si>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</si>
  <si>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</si>
  <si>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</si>
  <si>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</si>
  <si>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</si>
  <si>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</si>
  <si>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</si>
  <si>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</si>
  <si>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</si>
  <si>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</si>
  <si>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</si>
  <si>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</si>
  <si>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</si>
  <si>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</si>
  <si>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</si>
  <si>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</si>
  <si>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</si>
  <si>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</si>
  <si>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</si>
  <si>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</si>
  <si>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</si>
  <si>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</si>
  <si>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</si>
  <si>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</si>
  <si>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</si>
  <si>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</si>
  <si>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</si>
  <si>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</si>
  <si>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</si>
  <si>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</si>
  <si>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</si>
  <si>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</si>
  <si>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</si>
  <si>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</si>
  <si>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</si>
  <si>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</si>
  <si>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</si>
  <si>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</si>
  <si>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</si>
  <si>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</si>
  <si>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</si>
  <si>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</si>
  <si>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</si>
  <si>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</si>
  <si>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</si>
  <si>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</si>
  <si>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</si>
  <si>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</si>
  <si>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</si>
  <si>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</si>
  <si>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</si>
  <si>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</si>
  <si>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</si>
  <si>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</si>
  <si>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</si>
  <si>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</si>
  <si>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</si>
  <si>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</si>
  <si>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</si>
  <si>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</si>
  <si>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</si>
  <si>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</si>
  <si>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</si>
  <si>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</si>
  <si>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</si>
  <si>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</si>
  <si>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</si>
  <si>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</si>
  <si>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</si>
  <si>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</si>
  <si>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</si>
  <si>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</si>
  <si>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</si>
  <si>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</si>
  <si>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</si>
  <si>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</si>
  <si>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</si>
  <si>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</si>
  <si>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</si>
  <si>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</si>
  <si>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</si>
  <si>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</si>
  <si>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</si>
  <si>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</si>
  <si>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Financial Management</t>
  </si>
  <si>
    <t>Papua New Guinea</t>
  </si>
  <si>
    <t>Project</t>
  </si>
  <si>
    <t>S</t>
  </si>
  <si>
    <t>OCR</t>
  </si>
  <si>
    <t>Yes</t>
  </si>
  <si>
    <t>AusAID, UNDP</t>
  </si>
  <si>
    <t>Australia, Multilateral</t>
  </si>
  <si>
    <t>No</t>
  </si>
  <si>
    <t xml:space="preserve">Provincial Towns Water Supply </t>
  </si>
  <si>
    <t>ADF</t>
  </si>
  <si>
    <t>Microfinance and Employment Project</t>
  </si>
  <si>
    <t>AusAID</t>
  </si>
  <si>
    <t>Australia</t>
  </si>
  <si>
    <t>7302/2576</t>
  </si>
  <si>
    <t>Digicel mobile Telecommunication Expansion Project</t>
  </si>
  <si>
    <t>43929-014</t>
  </si>
  <si>
    <t>Loan</t>
  </si>
  <si>
    <t>NS</t>
  </si>
  <si>
    <t>1709/2242</t>
  </si>
  <si>
    <t>Road Maintenance and Upgrading (Sector) Project</t>
  </si>
  <si>
    <t>Sector Project</t>
  </si>
  <si>
    <t>Community Water Transport Project</t>
  </si>
  <si>
    <t>OFID</t>
  </si>
  <si>
    <t>Multilateral</t>
  </si>
  <si>
    <t>2589/2590</t>
  </si>
  <si>
    <t>Civil Aviation Development Investment Program (Tranche 1)</t>
  </si>
  <si>
    <t>43141-023</t>
  </si>
  <si>
    <t>MFF-Tranche</t>
  </si>
  <si>
    <t>2588</t>
  </si>
  <si>
    <t>0042-G</t>
  </si>
  <si>
    <t>HIV/AIDS Prevention and Control In Rural Development Enclaves</t>
  </si>
  <si>
    <t>39033-022</t>
  </si>
  <si>
    <t>Project grant</t>
  </si>
  <si>
    <t>ADF grant</t>
  </si>
  <si>
    <t>Government of Australia, Government of New Zealand</t>
  </si>
  <si>
    <t>2398/2399/2803/2804/0102-G</t>
  </si>
  <si>
    <t>Lae Port Development Project</t>
  </si>
  <si>
    <t>40037-013/ 40037-043</t>
  </si>
  <si>
    <t>Project loan</t>
  </si>
  <si>
    <t>Regular OCR</t>
  </si>
  <si>
    <t>OFID, SIDA</t>
  </si>
  <si>
    <t>Concessional OCR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</si>
  <si>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</si>
  <si>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</si>
  <si>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</si>
  <si>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</si>
  <si>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</si>
  <si>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</si>
  <si>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</si>
  <si>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</si>
  <si>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</si>
  <si>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</si>
  <si>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</si>
  <si>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</si>
  <si>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</si>
  <si>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</si>
  <si>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Highlands Region Road Improvement Investment Program - Tranche 1</t>
  </si>
  <si>
    <t>RFI</t>
  </si>
  <si>
    <t>Jobs generated (number)</t>
  </si>
  <si>
    <t>People benefiting from increased rural investment (number)</t>
  </si>
  <si>
    <t>6.1.1</t>
  </si>
  <si>
    <t>TI</t>
  </si>
  <si>
    <t>Government officials with increased capacity to design, implement, monitor, and evaluate relevant measures (number)</t>
  </si>
  <si>
    <t>B. Nonsovereign operation</t>
  </si>
  <si>
    <t>-</t>
  </si>
  <si>
    <t>C. Technical assistance</t>
  </si>
  <si>
    <t>Regulating and Sustaining Road Transport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</si>
  <si>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</si>
  <si>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</si>
  <si>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</si>
  <si>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</si>
  <si>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</si>
  <si>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</si>
  <si>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</si>
  <si>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</si>
  <si>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</si>
  <si>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</si>
  <si>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</si>
  <si>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Pilot Border Trade and Investment Development Project</t>
  </si>
  <si>
    <t>People benefiting from improved health services, education services, or social protection (number)</t>
  </si>
  <si>
    <t>People benefiting from improved services in urban areas (number)</t>
  </si>
  <si>
    <t>1.1.1</t>
  </si>
  <si>
    <t>People enrolled in improved education and/or training (number) </t>
  </si>
  <si>
    <t>2.1.1</t>
  </si>
  <si>
    <t>Women enrolled in TVET and other job training (number) </t>
  </si>
  <si>
    <t>2.2.2</t>
  </si>
  <si>
    <t>Health services for women and girls established or improved (number)</t>
  </si>
  <si>
    <t>4.1.2</t>
  </si>
  <si>
    <t>Urban infrastructure assets established or improved (number)</t>
  </si>
  <si>
    <t>7.1.1</t>
  </si>
  <si>
    <t>Transport and ICT connectivity assets established or improved (number)</t>
  </si>
  <si>
    <t>7.1.2</t>
  </si>
  <si>
    <t>Measures to improve the efficiency and/or productivity of cross-border connectivity supported in implementation (number) </t>
  </si>
  <si>
    <t>7.2.1</t>
  </si>
  <si>
    <t>Measures to improve execution of provisions in existing or new trade or investment agreements supported in implementation (number)</t>
  </si>
  <si>
    <t>7.2.4</t>
  </si>
  <si>
    <t>Regional or subregional mechanisms created or operationalized to enhance coordination and cooperation among DMCs in trade, finance, or multisector economic corridors (number)</t>
  </si>
  <si>
    <t>Note: No OP results in 2020.</t>
  </si>
  <si>
    <t>OP 2: Accelerating Progress in Gender Equality</t>
  </si>
  <si>
    <t>OP 4. Making Cities More Livable</t>
  </si>
  <si>
    <t>OP 7: Fostering Regional Cooperation and Integration</t>
  </si>
  <si>
    <t>2022 Development Effectiveness Review</t>
  </si>
  <si>
    <t>https://www.adb.org/documents/development-effectiveness-review-2022-report</t>
  </si>
  <si>
    <t>Bridge Replacement for Improved Rural Access Sector Project</t>
  </si>
  <si>
    <t>Entities with improved service delivery (number) </t>
  </si>
  <si>
    <t>2.4.1</t>
  </si>
  <si>
    <t>Time-saving or gender-responsive infrastructure assets and/or services established or improved (number)</t>
  </si>
  <si>
    <t>5.1.1</t>
  </si>
  <si>
    <t>Rural infrastructure assets established or improved (number)</t>
  </si>
  <si>
    <t>Highlands Region Road Improvement Investment Program – Project 2</t>
  </si>
  <si>
    <t>Skilled jobs for women generated (number) </t>
  </si>
  <si>
    <t>Microfinance Expansion Project</t>
  </si>
  <si>
    <t>2.1.2</t>
  </si>
  <si>
    <t>Women opening new accounts (number) </t>
  </si>
  <si>
    <t>6.2.1</t>
  </si>
  <si>
    <t>Service delivery standards adopted and/or supported in implementation by government and/or private entities (number)</t>
  </si>
  <si>
    <t>Town Electrification Investment Program – Tranche 1</t>
  </si>
  <si>
    <t>Total annual greenhouse gas emissions reduction (tCO2e/year) </t>
  </si>
  <si>
    <t>Zones with improved urban environment, climate resilience, and disaster risk management (number) </t>
  </si>
  <si>
    <t>Supporting Public Financial Management (Phase 3)</t>
  </si>
  <si>
    <t>Entities with improved management functions and financial stability (number) </t>
  </si>
  <si>
    <t>6.2.2</t>
  </si>
  <si>
    <t>Measures supported in implementation to strengthen subnational entities' ability to better manage their public finances (number)</t>
  </si>
  <si>
    <t>OP 3: Tackilng Climate Change, Building Climate and Disaster Resilience, and Enhancing Environmental Sustainability</t>
  </si>
  <si>
    <t>OP 4:  Making Cities More Livable</t>
  </si>
  <si>
    <t>2023 Development Effectiveness Review</t>
  </si>
  <si>
    <t>COVID-19 Rapid Response Program in Papua New Guinea</t>
  </si>
  <si>
    <t>1.1.2</t>
  </si>
  <si>
    <t>1.1.3</t>
  </si>
  <si>
    <t>2.2.3</t>
  </si>
  <si>
    <t>6.1.3</t>
  </si>
  <si>
    <t>Highlands Region Road Improvement Investment Program (Multitranche Financing Facility and Project 3)</t>
  </si>
  <si>
    <t>3.1.1</t>
  </si>
  <si>
    <t>Improved Energy Access for Rural Communities</t>
  </si>
  <si>
    <t>Women and girls with increased resilience to climate change, disasters, and other external shocks (number) </t>
  </si>
  <si>
    <t>Health services established or improved (number) </t>
  </si>
  <si>
    <t>Social protection schemes established or improved (number)</t>
  </si>
  <si>
    <t>Solutions to prevent or address gender-based violence implemented (number) </t>
  </si>
  <si>
    <t>Measures supported in implementation that promote resilience and responsiveness to economic shocks in a timely manner (number) </t>
  </si>
  <si>
    <t>Additional climate finance mobilized ($)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</si>
</sst>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409]d\-mmm\-yy;@"/>
    <numFmt numFmtId="167" formatCode="#,##0.0"/>
    <numFmt numFmtId="168" formatCode="[$-409]dd\-mmm\-yy;@"/>
  </numFmts>
  <fonts count="29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70C0"/>
      <name val="Calibri Bold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6" fillId="2" borderId="0" xfId="1" applyNumberFormat="1" applyFont="1" applyFill="1"/>
    <xf numFmtId="0" fontId="6" fillId="2" borderId="0" xfId="1" applyNumberFormat="1" applyFont="1" applyFill="1"/>
    <xf numFmtId="164" fontId="6" fillId="2" borderId="0" xfId="1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165" fontId="5" fillId="0" borderId="1" xfId="1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6" fontId="9" fillId="0" borderId="1" xfId="2" applyNumberFormat="1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8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3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4" applyFont="1"/>
    <xf numFmtId="0" fontId="17" fillId="0" borderId="0" xfId="4" applyFont="1" applyAlignment="1">
      <alignment wrapText="1"/>
    </xf>
    <xf numFmtId="164" fontId="17" fillId="0" borderId="0" xfId="5" applyNumberFormat="1" applyFont="1"/>
    <xf numFmtId="0" fontId="3" fillId="0" borderId="0" xfId="4"/>
    <xf numFmtId="0" fontId="18" fillId="0" borderId="0" xfId="4" applyFont="1" applyAlignment="1">
      <alignment vertical="center"/>
    </xf>
    <xf numFmtId="0" fontId="18" fillId="0" borderId="0" xfId="4" applyFont="1"/>
    <xf numFmtId="0" fontId="16" fillId="0" borderId="0" xfId="4" applyFont="1"/>
    <xf numFmtId="0" fontId="20" fillId="0" borderId="0" xfId="4" applyFont="1"/>
    <xf numFmtId="164" fontId="0" fillId="0" borderId="0" xfId="5" applyNumberFormat="1" applyFont="1"/>
    <xf numFmtId="0" fontId="21" fillId="0" borderId="0" xfId="0" applyFont="1"/>
    <xf numFmtId="0" fontId="22" fillId="0" borderId="0" xfId="3" applyFont="1" applyFill="1"/>
    <xf numFmtId="0" fontId="17" fillId="12" borderId="0" xfId="4" applyFont="1" applyFill="1" applyAlignment="1">
      <alignment horizontal="center" vertical="top"/>
    </xf>
    <xf numFmtId="0" fontId="17" fillId="12" borderId="0" xfId="4" applyFont="1" applyFill="1" applyAlignment="1">
      <alignment horizontal="center" vertical="top" wrapText="1"/>
    </xf>
    <xf numFmtId="164" fontId="17" fillId="12" borderId="0" xfId="5" applyNumberFormat="1" applyFont="1" applyFill="1" applyBorder="1" applyAlignment="1">
      <alignment horizontal="center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horizontal="right" vertical="top" wrapText="1"/>
    </xf>
    <xf numFmtId="164" fontId="18" fillId="0" borderId="0" xfId="5" quotePrefix="1" applyNumberFormat="1" applyFont="1" applyBorder="1" applyAlignment="1">
      <alignment horizontal="right" vertical="top"/>
    </xf>
    <xf numFmtId="0" fontId="19" fillId="0" borderId="0" xfId="4" applyFont="1" applyAlignment="1">
      <alignment horizontal="left" vertical="top"/>
    </xf>
    <xf numFmtId="0" fontId="19" fillId="0" borderId="0" xfId="4" quotePrefix="1" applyFont="1" applyAlignment="1">
      <alignment vertical="top" wrapText="1"/>
    </xf>
    <xf numFmtId="164" fontId="19" fillId="0" borderId="0" xfId="5" quotePrefix="1" applyNumberFormat="1" applyFont="1" applyBorder="1" applyAlignment="1">
      <alignment vertical="top"/>
    </xf>
    <xf numFmtId="0" fontId="17" fillId="0" borderId="0" xfId="4" applyFont="1" applyAlignment="1">
      <alignment horizontal="left" vertical="top"/>
    </xf>
    <xf numFmtId="164" fontId="17" fillId="0" borderId="0" xfId="5" quotePrefix="1" applyNumberFormat="1" applyFont="1" applyBorder="1" applyAlignment="1">
      <alignment vertical="top"/>
    </xf>
    <xf numFmtId="0" fontId="17" fillId="0" borderId="0" xfId="4" quotePrefix="1" applyFont="1" applyAlignment="1">
      <alignment vertical="top" wrapText="1"/>
    </xf>
    <xf numFmtId="0" fontId="18" fillId="13" borderId="0" xfId="4" applyFont="1" applyFill="1" applyAlignment="1">
      <alignment horizontal="left" vertical="top"/>
    </xf>
    <xf numFmtId="0" fontId="18" fillId="13" borderId="0" xfId="4" quotePrefix="1" applyFont="1" applyFill="1" applyAlignment="1">
      <alignment horizontal="right" vertical="top" wrapText="1"/>
    </xf>
    <xf numFmtId="164" fontId="18" fillId="13" borderId="0" xfId="5" quotePrefix="1" applyNumberFormat="1" applyFont="1" applyFill="1" applyBorder="1" applyAlignment="1">
      <alignment horizontal="right" vertical="top"/>
    </xf>
    <xf numFmtId="0" fontId="18" fillId="0" borderId="0" xfId="4" applyFont="1" applyAlignment="1">
      <alignment vertical="top" wrapText="1"/>
    </xf>
    <xf numFmtId="164" fontId="18" fillId="0" borderId="0" xfId="5" applyNumberFormat="1" applyFont="1" applyBorder="1" applyAlignment="1">
      <alignment vertical="top"/>
    </xf>
    <xf numFmtId="0" fontId="19" fillId="0" borderId="0" xfId="4" quotePrefix="1" applyFont="1" applyAlignment="1">
      <alignment horizontal="left" vertical="top"/>
    </xf>
    <xf numFmtId="0" fontId="17" fillId="0" borderId="0" xfId="4" applyFont="1" applyAlignment="1">
      <alignment vertical="top" wrapText="1"/>
    </xf>
    <xf numFmtId="164" fontId="17" fillId="0" borderId="0" xfId="5" applyNumberFormat="1" applyFont="1" applyBorder="1" applyAlignment="1">
      <alignment vertical="top"/>
    </xf>
    <xf numFmtId="0" fontId="17" fillId="0" borderId="0" xfId="4" quotePrefix="1" applyFont="1" applyAlignment="1">
      <alignment horizontal="left" vertical="top"/>
    </xf>
    <xf numFmtId="0" fontId="23" fillId="12" borderId="2" xfId="4" applyFont="1" applyFill="1" applyBorder="1" applyAlignment="1">
      <alignment horizontal="center" vertical="top"/>
    </xf>
    <xf numFmtId="0" fontId="23" fillId="12" borderId="3" xfId="4" applyFont="1" applyFill="1" applyBorder="1" applyAlignment="1">
      <alignment horizontal="center" vertical="top"/>
    </xf>
    <xf numFmtId="164" fontId="23" fillId="12" borderId="3" xfId="1" applyNumberFormat="1" applyFont="1" applyFill="1" applyBorder="1" applyAlignment="1">
      <alignment horizontal="center" vertical="top"/>
    </xf>
    <xf numFmtId="164" fontId="23" fillId="12" borderId="4" xfId="1" applyNumberFormat="1" applyFont="1" applyFill="1" applyBorder="1" applyAlignment="1">
      <alignment horizontal="center" vertical="top"/>
    </xf>
    <xf numFmtId="0" fontId="24" fillId="0" borderId="5" xfId="4" quotePrefix="1" applyFont="1" applyBorder="1" applyAlignment="1">
      <alignment horizontal="left" vertical="top"/>
    </xf>
    <xf numFmtId="164" fontId="24" fillId="0" borderId="0" xfId="1" quotePrefix="1" applyNumberFormat="1" applyFont="1" applyBorder="1" applyAlignment="1">
      <alignment horizontal="right" vertical="top"/>
    </xf>
    <xf numFmtId="164" fontId="17" fillId="14" borderId="6" xfId="1" applyNumberFormat="1" applyFont="1" applyFill="1" applyBorder="1" applyAlignment="1">
      <alignment horizontal="right" vertical="top" wrapText="1"/>
    </xf>
    <xf numFmtId="164" fontId="17" fillId="0" borderId="8" xfId="5" applyNumberFormat="1" applyFont="1" applyBorder="1" applyAlignment="1">
      <alignment vertical="top"/>
    </xf>
    <xf numFmtId="164" fontId="17" fillId="14" borderId="9" xfId="1" applyNumberFormat="1" applyFont="1" applyFill="1" applyBorder="1" applyAlignment="1">
      <alignment horizontal="right" vertical="top" wrapText="1"/>
    </xf>
    <xf numFmtId="0" fontId="24" fillId="0" borderId="0" xfId="4" applyFont="1" applyAlignment="1">
      <alignment horizontal="left" vertical="top"/>
    </xf>
    <xf numFmtId="0" fontId="24" fillId="0" borderId="0" xfId="4" applyFont="1" applyAlignment="1">
      <alignment vertical="top" wrapText="1"/>
    </xf>
    <xf numFmtId="0" fontId="17" fillId="0" borderId="5" xfId="4" applyFont="1" applyBorder="1" applyAlignment="1">
      <alignment horizontal="left" vertical="top"/>
    </xf>
    <xf numFmtId="0" fontId="17" fillId="0" borderId="7" xfId="4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17" fillId="0" borderId="8" xfId="4" applyFont="1" applyBorder="1" applyAlignment="1">
      <alignment vertical="top" wrapText="1"/>
    </xf>
    <xf numFmtId="0" fontId="25" fillId="0" borderId="0" xfId="4" applyFont="1"/>
    <xf numFmtId="37" fontId="17" fillId="0" borderId="0" xfId="5" quotePrefix="1" applyNumberFormat="1" applyFont="1" applyBorder="1" applyAlignment="1">
      <alignment vertical="top"/>
    </xf>
    <xf numFmtId="0" fontId="26" fillId="0" borderId="0" xfId="4" applyFont="1" applyAlignment="1">
      <alignment horizontal="left" vertical="center"/>
    </xf>
    <xf numFmtId="0" fontId="24" fillId="0" borderId="5" xfId="6" quotePrefix="1" applyFont="1" applyBorder="1" applyAlignment="1">
      <alignment horizontal="left" vertical="top"/>
    </xf>
    <xf numFmtId="0" fontId="24" fillId="0" borderId="5" xfId="6" applyFont="1" applyBorder="1" applyAlignment="1">
      <alignment horizontal="left" vertical="top"/>
    </xf>
    <xf numFmtId="164" fontId="17" fillId="0" borderId="0" xfId="1" quotePrefix="1" applyNumberFormat="1" applyFont="1" applyBorder="1" applyAlignment="1">
      <alignment vertical="top"/>
    </xf>
    <xf numFmtId="0" fontId="19" fillId="0" borderId="0" xfId="4" applyFont="1" applyAlignment="1">
      <alignment vertical="top" wrapText="1"/>
    </xf>
    <xf numFmtId="164" fontId="19" fillId="0" borderId="0" xfId="1" quotePrefix="1" applyNumberFormat="1" applyFont="1" applyBorder="1" applyAlignment="1">
      <alignment vertical="top"/>
    </xf>
    <xf numFmtId="164" fontId="17" fillId="0" borderId="0" xfId="1" applyNumberFormat="1" applyFont="1" applyBorder="1" applyAlignment="1">
      <alignment vertical="top"/>
    </xf>
    <xf numFmtId="0" fontId="1" fillId="0" borderId="0" xfId="4" applyFont="1"/>
    <xf numFmtId="164" fontId="19" fillId="0" borderId="0" xfId="1" applyNumberFormat="1" applyFont="1" applyBorder="1" applyAlignment="1">
      <alignment vertical="top"/>
    </xf>
    <xf numFmtId="0" fontId="27" fillId="0" borderId="0" xfId="0" applyFont="1" applyAlignment="1">
      <alignment horizontal="left"/>
    </xf>
    <xf numFmtId="164" fontId="17" fillId="0" borderId="0" xfId="1" quotePrefix="1" applyNumberFormat="1" applyFont="1" applyBorder="1" applyAlignment="1">
      <alignment horizontal="right" vertical="top"/>
    </xf>
    <xf numFmtId="164" fontId="19" fillId="0" borderId="0" xfId="1" quotePrefix="1" applyNumberFormat="1" applyFont="1" applyBorder="1" applyAlignment="1">
      <alignment horizontal="right" vertical="top"/>
    </xf>
    <xf numFmtId="164" fontId="28" fillId="0" borderId="0" xfId="5" applyNumberFormat="1" applyFont="1" applyBorder="1"/>
    <xf numFmtId="0" fontId="17" fillId="0" borderId="7" xfId="4" applyFont="1" applyBorder="1"/>
    <xf numFmtId="0" fontId="17" fillId="0" borderId="8" xfId="4" applyFont="1" applyBorder="1"/>
    <xf numFmtId="164" fontId="8" fillId="0" borderId="8" xfId="5" applyNumberFormat="1" applyFont="1" applyBorder="1"/>
    <xf numFmtId="0" fontId="12" fillId="0" borderId="0" xfId="3"/>
    <xf numFmtId="0" fontId="17" fillId="0" borderId="0" xfId="0" applyFont="1" applyAlignment="1">
      <alignment horizontal="left" indent="1"/>
    </xf>
    <xf numFmtId="0" fontId="17" fillId="0" borderId="0" xfId="0" applyFont="1"/>
    <xf numFmtId="0" fontId="17" fillId="0" borderId="0" xfId="0" applyFont="1" applyAlignment="1">
      <alignment horizontal="left" indent="2"/>
    </xf>
    <xf numFmtId="164" fontId="17" fillId="0" borderId="0" xfId="1" applyNumberFormat="1" applyFont="1"/>
    <xf numFmtId="0" fontId="18" fillId="0" borderId="10" xfId="0" applyFont="1" applyBorder="1"/>
    <xf numFmtId="0" fontId="17" fillId="0" borderId="8" xfId="0" applyFont="1" applyBorder="1" applyAlignment="1">
      <alignment horizontal="left" indent="1"/>
    </xf>
    <xf numFmtId="164" fontId="17" fillId="0" borderId="0" xfId="1" applyNumberFormat="1" applyFont="1" applyBorder="1"/>
    <xf numFmtId="164" fontId="18" fillId="0" borderId="10" xfId="1" applyNumberFormat="1" applyFont="1" applyBorder="1"/>
    <xf numFmtId="164" fontId="17" fillId="0" borderId="8" xfId="1" applyNumberFormat="1" applyFont="1" applyBorder="1"/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9" fillId="0" borderId="0" xfId="0" applyFont="1" applyAlignment="1">
      <alignment horizontal="left" indent="1"/>
    </xf>
  </cellXfs>
  <cellStyles count="7">
    <cellStyle name="Comma" xfId="1" builtinId="3"/>
    <cellStyle name="Comma 2" xfId="5" xr:uid="{2814BF15-E738-BF43-B473-A1A5249D303B}"/>
    <cellStyle name="Hyperlink" xfId="3" builtinId="8"/>
    <cellStyle name="Normal" xfId="0" builtinId="0"/>
    <cellStyle name="Normal 2" xfId="4" xr:uid="{26893A7E-86AE-C643-B40F-A2698CC7E36B}"/>
    <cellStyle name="Normal 2 2" xfId="6" xr:uid="{927486D7-2108-1C49-BD23-8F83F8317B3C}"/>
    <cellStyle name="Normal 2 2 5" xfId="2" xr:uid="{00000000-0005-0000-0000-000003000000}"/>
  </cellStyles>
  <dxfs count="25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C0C4D9-6F72-B643-88A3-A0A2F946AC8E}" name="Table1367891011121314151617181920212223242526" displayName="Table1367891011121314151617181920212223242526" ref="A6:D15" totalsRowShown="0" headerRowDxfId="24" tableBorderDxfId="23">
  <tableColumns count="4">
    <tableColumn id="1" xr3:uid="{3A5107C3-A92F-9342-AA46-7AEA3F33653D}" name="Indicator no." dataDxfId="22"/>
    <tableColumn id="5" xr3:uid="{27FBD094-D1C3-A145-AA20-7DA219759627}" name="Type" dataDxfId="21"/>
    <tableColumn id="2" xr3:uid="{0DAE3959-A763-DE4E-ABDD-F0A82446731A}" name="Indicator Name" dataDxfId="20"/>
    <tableColumn id="4" xr3:uid="{92F7D3EE-E785-524A-B35A-F948706CFCB2}" name="Achieved Result" dataDxfId="19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93AF1B-A946-6A43-9C33-2ECA23E0DD85}" name="Table13678910111213141516171819202122232425263" displayName="Table13678910111213141516171819202122232425263" ref="A6:D20" totalsRowShown="0" headerRowDxfId="18" tableBorderDxfId="17">
  <tableColumns count="4">
    <tableColumn id="1" xr3:uid="{E8298021-6745-D64E-BF5E-3E05E9CD3223}" name="Indicator no." dataDxfId="16"/>
    <tableColumn id="5" xr3:uid="{4D2B5C0C-264C-6447-8E43-34A95AC4253C}" name="Type" dataDxfId="15"/>
    <tableColumn id="2" xr3:uid="{A8EDDEFD-EB7A-F44A-B100-B69A8DE0369D}" name="Indicator Name" dataDxfId="14"/>
    <tableColumn id="4" xr3:uid="{13199E57-3A82-2C4B-B5E3-B91FDC548C56}" name="Achieved Result" dataDxfId="13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254CAE-98F2-C048-BFF9-2D464983D025}" name="Table13678910111213141516171819202122232425264" displayName="Table13678910111213141516171819202122232425264" ref="A6:D40" totalsRowShown="0" headerRowDxfId="12" tableBorderDxfId="11">
  <tableColumns count="4">
    <tableColumn id="1" xr3:uid="{C4D1A03B-DA52-1840-9369-8739400350FC}" name="Indicator no." dataDxfId="10"/>
    <tableColumn id="5" xr3:uid="{7064AFF0-A543-C846-A42C-DE95B59A4791}" name="Type" dataDxfId="9"/>
    <tableColumn id="2" xr3:uid="{C599644F-4740-FC45-8E27-D862AC0B3ECD}" name="Indicator Name" dataDxfId="8"/>
    <tableColumn id="4" xr3:uid="{038453F3-EE9C-E64D-8A30-78640E3C0B9C}" name="Achieved Result" dataDxfId="7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82549D-3A6D-4BF3-8E5E-3EAF7FA74894}" name="Table136789101112131415161718192021222324252645" displayName="Table136789101112131415161718192021222324252645" ref="A5:D27" totalsRowShown="0" headerRowDxfId="6" dataDxfId="5" tableBorderDxfId="4">
  <autoFilter ref="A5:D27" xr:uid="{6382549D-3A6D-4BF3-8E5E-3EAF7FA74894}"/>
  <tableColumns count="4">
    <tableColumn id="1" xr3:uid="{0541CFBD-2537-4DC7-A3A9-F1C4BBE95F28}" name="Indicator no." dataDxfId="3"/>
    <tableColumn id="5" xr3:uid="{4BF30DFC-1EA3-4AC6-B797-BA50689322FF}" name="Type" dataDxfId="2"/>
    <tableColumn id="2" xr3:uid="{C2CB8737-3AB6-4CF2-ACCE-783527C9FE94}" name="Indicator Name" dataDxfId="1"/>
    <tableColumn id="4" xr3:uid="{9D2FEE96-2626-4537-A8D9-C172ED9EDBE5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8"/>
  <sheetViews>
    <sheetView zoomScale="91" zoomScaleNormal="91" workbookViewId="0">
      <selection activeCell="A6" sqref="A6"/>
    </sheetView>
  </sheetViews>
  <sheetFormatPr defaultColWidth="8.8984375" defaultRowHeight="13.8" x14ac:dyDescent="0.25"/>
  <cols>
    <col min="3" max="3" width="43" customWidth="1"/>
    <col min="4" max="4" width="16" customWidth="1"/>
    <col min="5" max="5" width="14.8984375" customWidth="1"/>
    <col min="6" max="6" width="13.59765625" customWidth="1"/>
    <col min="10" max="10" width="18.59765625" customWidth="1"/>
    <col min="11" max="12" width="15.5" hidden="1" customWidth="1"/>
    <col min="13" max="14" width="15.5" customWidth="1"/>
    <col min="15" max="15" width="16.5" customWidth="1"/>
    <col min="16" max="19" width="15.5" customWidth="1"/>
    <col min="20" max="21" width="15.5" hidden="1" customWidth="1"/>
    <col min="22" max="65" width="15.5" customWidth="1"/>
    <col min="66" max="66" width="17.09765625" customWidth="1"/>
    <col min="67" max="67" width="16.8984375" customWidth="1"/>
    <col min="68" max="68" width="15.5" customWidth="1"/>
    <col min="69" max="69" width="17.3984375" customWidth="1"/>
    <col min="70" max="70" width="17.5" customWidth="1"/>
    <col min="71" max="71" width="18" customWidth="1"/>
    <col min="72" max="77" width="15.5" customWidth="1"/>
  </cols>
  <sheetData>
    <row r="1" spans="1:77" ht="17.399999999999999" x14ac:dyDescent="0.3">
      <c r="A1" s="62" t="s">
        <v>0</v>
      </c>
    </row>
    <row r="2" spans="1:77" ht="17.399999999999999" x14ac:dyDescent="0.3">
      <c r="A2" s="62" t="s">
        <v>1</v>
      </c>
      <c r="B2" s="3"/>
      <c r="C2" s="5"/>
      <c r="D2" s="6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6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59" t="s">
        <v>3</v>
      </c>
      <c r="B4" s="55"/>
      <c r="C4" s="58"/>
      <c r="D4" s="53"/>
      <c r="E4" s="57"/>
      <c r="F4" s="53"/>
      <c r="G4" s="56"/>
      <c r="H4" s="56"/>
      <c r="I4" s="56"/>
      <c r="J4" s="56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  <c r="AC4" s="56"/>
      <c r="AD4" s="55"/>
      <c r="AE4" s="55"/>
      <c r="AF4" s="54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</row>
    <row r="5" spans="1:77" x14ac:dyDescent="0.25">
      <c r="B5" s="48"/>
      <c r="C5" s="52"/>
      <c r="D5" s="50"/>
      <c r="E5" s="50"/>
      <c r="F5" s="50"/>
      <c r="G5" s="49"/>
      <c r="H5" s="49"/>
      <c r="I5" s="49"/>
      <c r="J5" s="49"/>
      <c r="K5" s="5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49"/>
      <c r="AD5" s="48"/>
      <c r="AE5" s="48"/>
      <c r="AF5" s="47"/>
      <c r="AG5" s="139" t="s">
        <v>4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40" t="s">
        <v>5</v>
      </c>
      <c r="AR5" s="140"/>
      <c r="AS5" s="140"/>
      <c r="AT5" s="140"/>
      <c r="AU5" s="140"/>
      <c r="AV5" s="140"/>
      <c r="AW5" s="140"/>
      <c r="AX5" s="140"/>
      <c r="AY5" s="140"/>
      <c r="AZ5" s="140"/>
      <c r="BA5" s="141" t="s">
        <v>6</v>
      </c>
      <c r="BB5" s="141"/>
      <c r="BC5" s="141"/>
      <c r="BD5" s="141"/>
      <c r="BE5" s="141"/>
      <c r="BF5" s="141"/>
      <c r="BG5" s="141"/>
      <c r="BH5" s="141"/>
      <c r="BI5" s="142" t="s">
        <v>7</v>
      </c>
      <c r="BJ5" s="142"/>
      <c r="BK5" s="142"/>
      <c r="BL5" s="142"/>
      <c r="BM5" s="143" t="s">
        <v>8</v>
      </c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38" t="s">
        <v>9</v>
      </c>
      <c r="BY5" s="138"/>
    </row>
    <row r="6" spans="1:77" ht="64.5" customHeight="1" x14ac:dyDescent="0.25">
      <c r="A6" s="45" t="s">
        <v>10</v>
      </c>
      <c r="B6" s="46" t="s">
        <v>11</v>
      </c>
      <c r="C6" s="45" t="s">
        <v>12</v>
      </c>
      <c r="D6" s="45" t="s">
        <v>13</v>
      </c>
      <c r="E6" s="45" t="s">
        <v>14</v>
      </c>
      <c r="F6" s="45" t="s">
        <v>15</v>
      </c>
      <c r="G6" s="45" t="s">
        <v>16</v>
      </c>
      <c r="H6" s="45" t="s">
        <v>17</v>
      </c>
      <c r="I6" s="45" t="s">
        <v>18</v>
      </c>
      <c r="J6" s="45" t="s">
        <v>19</v>
      </c>
      <c r="K6" s="44" t="s">
        <v>20</v>
      </c>
      <c r="L6" s="44" t="s">
        <v>21</v>
      </c>
      <c r="M6" s="44" t="s">
        <v>22</v>
      </c>
      <c r="N6" s="44" t="s">
        <v>23</v>
      </c>
      <c r="O6" s="44" t="s">
        <v>24</v>
      </c>
      <c r="P6" s="44" t="s">
        <v>25</v>
      </c>
      <c r="Q6" s="44" t="s">
        <v>26</v>
      </c>
      <c r="R6" s="44" t="s">
        <v>27</v>
      </c>
      <c r="S6" s="44" t="s">
        <v>28</v>
      </c>
      <c r="T6" s="43" t="s">
        <v>29</v>
      </c>
      <c r="U6" s="43" t="s">
        <v>30</v>
      </c>
      <c r="V6" s="43" t="s">
        <v>31</v>
      </c>
      <c r="W6" s="43" t="s">
        <v>32</v>
      </c>
      <c r="X6" s="43" t="s">
        <v>33</v>
      </c>
      <c r="Y6" s="43" t="s">
        <v>34</v>
      </c>
      <c r="Z6" s="43" t="s">
        <v>35</v>
      </c>
      <c r="AA6" s="43" t="s">
        <v>36</v>
      </c>
      <c r="AB6" s="43" t="s">
        <v>37</v>
      </c>
      <c r="AC6" s="43" t="s">
        <v>38</v>
      </c>
      <c r="AD6" s="43" t="s">
        <v>39</v>
      </c>
      <c r="AE6" s="43" t="s">
        <v>40</v>
      </c>
      <c r="AF6" s="42" t="s">
        <v>41</v>
      </c>
      <c r="AG6" s="41" t="s">
        <v>42</v>
      </c>
      <c r="AH6" s="41" t="s">
        <v>43</v>
      </c>
      <c r="AI6" s="41" t="s">
        <v>44</v>
      </c>
      <c r="AJ6" s="41" t="s">
        <v>45</v>
      </c>
      <c r="AK6" s="41" t="s">
        <v>46</v>
      </c>
      <c r="AL6" s="41" t="s">
        <v>47</v>
      </c>
      <c r="AM6" s="41" t="s">
        <v>48</v>
      </c>
      <c r="AN6" s="41" t="s">
        <v>49</v>
      </c>
      <c r="AO6" s="41" t="s">
        <v>50</v>
      </c>
      <c r="AP6" s="41" t="s">
        <v>51</v>
      </c>
      <c r="AQ6" s="40" t="s">
        <v>52</v>
      </c>
      <c r="AR6" s="40" t="s">
        <v>53</v>
      </c>
      <c r="AS6" s="40" t="s">
        <v>54</v>
      </c>
      <c r="AT6" s="40" t="s">
        <v>55</v>
      </c>
      <c r="AU6" s="40" t="s">
        <v>56</v>
      </c>
      <c r="AV6" s="40" t="s">
        <v>57</v>
      </c>
      <c r="AW6" s="40" t="s">
        <v>58</v>
      </c>
      <c r="AX6" s="40" t="s">
        <v>59</v>
      </c>
      <c r="AY6" s="40" t="s">
        <v>60</v>
      </c>
      <c r="AZ6" s="40" t="s">
        <v>61</v>
      </c>
      <c r="BA6" s="39" t="s">
        <v>62</v>
      </c>
      <c r="BB6" s="39" t="s">
        <v>63</v>
      </c>
      <c r="BC6" s="39" t="s">
        <v>64</v>
      </c>
      <c r="BD6" s="39" t="s">
        <v>65</v>
      </c>
      <c r="BE6" s="39" t="s">
        <v>66</v>
      </c>
      <c r="BF6" s="39" t="s">
        <v>67</v>
      </c>
      <c r="BG6" s="39" t="s">
        <v>68</v>
      </c>
      <c r="BH6" s="39" t="s">
        <v>69</v>
      </c>
      <c r="BI6" s="38" t="s">
        <v>70</v>
      </c>
      <c r="BJ6" s="38" t="s">
        <v>71</v>
      </c>
      <c r="BK6" s="38" t="s">
        <v>72</v>
      </c>
      <c r="BL6" s="38" t="s">
        <v>73</v>
      </c>
      <c r="BM6" s="37" t="s">
        <v>74</v>
      </c>
      <c r="BN6" s="37" t="s">
        <v>75</v>
      </c>
      <c r="BO6" s="37" t="s">
        <v>76</v>
      </c>
      <c r="BP6" s="37" t="s">
        <v>77</v>
      </c>
      <c r="BQ6" s="37" t="s">
        <v>78</v>
      </c>
      <c r="BR6" s="37" t="s">
        <v>79</v>
      </c>
      <c r="BS6" s="37" t="s">
        <v>80</v>
      </c>
      <c r="BT6" s="37" t="s">
        <v>81</v>
      </c>
      <c r="BU6" s="37" t="s">
        <v>82</v>
      </c>
      <c r="BV6" s="37" t="s">
        <v>83</v>
      </c>
      <c r="BW6" s="37" t="s">
        <v>84</v>
      </c>
      <c r="BX6" s="36" t="s">
        <v>85</v>
      </c>
      <c r="BY6" s="36" t="s">
        <v>86</v>
      </c>
    </row>
    <row r="7" spans="1:77" x14ac:dyDescent="0.25">
      <c r="A7" s="28">
        <v>2010</v>
      </c>
      <c r="B7" s="28">
        <v>1703</v>
      </c>
      <c r="C7" s="28" t="s">
        <v>87</v>
      </c>
      <c r="D7" s="28">
        <v>30535</v>
      </c>
      <c r="E7" s="28" t="s">
        <v>88</v>
      </c>
      <c r="F7" s="28" t="s">
        <v>89</v>
      </c>
      <c r="G7" s="27" t="s">
        <v>90</v>
      </c>
      <c r="H7" s="35">
        <v>36454</v>
      </c>
      <c r="I7" s="35">
        <v>39721</v>
      </c>
      <c r="J7" s="27" t="s">
        <v>91</v>
      </c>
      <c r="K7" s="34"/>
      <c r="L7" s="33"/>
      <c r="M7" s="33">
        <v>0</v>
      </c>
      <c r="N7" s="33">
        <v>25.8</v>
      </c>
      <c r="O7" s="33">
        <v>25.8</v>
      </c>
      <c r="P7" s="33">
        <v>12.5</v>
      </c>
      <c r="Q7" s="33">
        <v>8.6</v>
      </c>
      <c r="R7" s="33">
        <v>0</v>
      </c>
      <c r="S7" s="33">
        <v>46.9</v>
      </c>
      <c r="T7" s="33"/>
      <c r="U7" s="33"/>
      <c r="V7" s="33">
        <v>0</v>
      </c>
      <c r="W7" s="33">
        <v>25.024999999999999</v>
      </c>
      <c r="X7" s="33">
        <v>25.024999999999999</v>
      </c>
      <c r="Y7" s="33">
        <v>24.9</v>
      </c>
      <c r="Z7" s="33">
        <v>10.384</v>
      </c>
      <c r="AA7" s="33">
        <v>0</v>
      </c>
      <c r="AB7" s="33">
        <v>60.308999999999997</v>
      </c>
      <c r="AC7" s="32" t="s">
        <v>92</v>
      </c>
      <c r="AD7" s="31" t="s">
        <v>93</v>
      </c>
      <c r="AE7" s="31" t="s">
        <v>94</v>
      </c>
      <c r="AF7" s="30" t="s">
        <v>95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29">
        <v>0</v>
      </c>
      <c r="AY7" s="29">
        <v>0</v>
      </c>
      <c r="AZ7" s="29">
        <v>0</v>
      </c>
      <c r="BA7" s="29">
        <v>0</v>
      </c>
      <c r="BB7" s="29">
        <v>0</v>
      </c>
      <c r="BC7" s="29">
        <v>0</v>
      </c>
      <c r="BD7" s="29">
        <v>0</v>
      </c>
      <c r="BE7" s="29">
        <v>0</v>
      </c>
      <c r="BF7" s="29">
        <v>0</v>
      </c>
      <c r="BG7" s="29">
        <v>0</v>
      </c>
      <c r="BH7" s="29">
        <v>0</v>
      </c>
      <c r="BI7" s="29">
        <v>0</v>
      </c>
      <c r="BJ7" s="29">
        <v>0</v>
      </c>
      <c r="BK7" s="29">
        <v>0</v>
      </c>
      <c r="BL7" s="29">
        <v>0</v>
      </c>
      <c r="BM7" s="29">
        <v>0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29">
        <v>0</v>
      </c>
      <c r="BW7" s="29">
        <v>0</v>
      </c>
      <c r="BX7" s="29">
        <v>0</v>
      </c>
      <c r="BY7" s="29">
        <v>0</v>
      </c>
    </row>
    <row r="8" spans="1:77" x14ac:dyDescent="0.25">
      <c r="A8" s="28">
        <v>2010</v>
      </c>
      <c r="B8" s="28">
        <v>1812</v>
      </c>
      <c r="C8" s="28" t="s">
        <v>96</v>
      </c>
      <c r="D8" s="28">
        <v>31467</v>
      </c>
      <c r="E8" s="28" t="s">
        <v>88</v>
      </c>
      <c r="F8" s="28" t="s">
        <v>89</v>
      </c>
      <c r="G8" s="27" t="s">
        <v>90</v>
      </c>
      <c r="H8" s="35">
        <v>36874</v>
      </c>
      <c r="I8" s="35">
        <v>39764</v>
      </c>
      <c r="J8" s="27" t="s">
        <v>97</v>
      </c>
      <c r="K8" s="34"/>
      <c r="L8" s="33"/>
      <c r="M8" s="33">
        <v>15.4</v>
      </c>
      <c r="N8" s="33">
        <v>0</v>
      </c>
      <c r="O8" s="33">
        <v>15.4</v>
      </c>
      <c r="P8" s="33">
        <v>1.8</v>
      </c>
      <c r="Q8" s="33">
        <v>6.1</v>
      </c>
      <c r="R8" s="33">
        <v>0</v>
      </c>
      <c r="S8" s="33">
        <v>23.299999999999997</v>
      </c>
      <c r="T8" s="33"/>
      <c r="U8" s="33"/>
      <c r="V8" s="33">
        <v>12.2</v>
      </c>
      <c r="W8" s="33">
        <v>0</v>
      </c>
      <c r="X8" s="33">
        <v>12.2</v>
      </c>
      <c r="Y8" s="33">
        <v>0</v>
      </c>
      <c r="Z8" s="33">
        <v>10.96</v>
      </c>
      <c r="AA8" s="33">
        <v>0</v>
      </c>
      <c r="AB8" s="33">
        <v>23.16</v>
      </c>
      <c r="AC8" s="32" t="s">
        <v>95</v>
      </c>
      <c r="AD8" s="31"/>
      <c r="AE8" s="31"/>
      <c r="AF8" s="30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29">
        <v>0</v>
      </c>
      <c r="AP8" s="29">
        <v>0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1742</v>
      </c>
      <c r="BB8" s="29">
        <v>0</v>
      </c>
      <c r="BC8" s="29">
        <v>1742</v>
      </c>
      <c r="BD8" s="29">
        <v>1400</v>
      </c>
      <c r="BE8" s="29">
        <v>0</v>
      </c>
      <c r="BF8" s="29">
        <v>0</v>
      </c>
      <c r="BG8" s="29">
        <v>0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</row>
    <row r="9" spans="1:77" x14ac:dyDescent="0.25">
      <c r="A9" s="28">
        <v>2011</v>
      </c>
      <c r="B9" s="28">
        <v>1768</v>
      </c>
      <c r="C9" s="28" t="s">
        <v>98</v>
      </c>
      <c r="D9" s="28">
        <v>32472</v>
      </c>
      <c r="E9" s="28" t="s">
        <v>88</v>
      </c>
      <c r="F9" s="28" t="s">
        <v>89</v>
      </c>
      <c r="G9" s="27" t="s">
        <v>90</v>
      </c>
      <c r="H9" s="35">
        <v>36818</v>
      </c>
      <c r="I9" s="35">
        <v>40500</v>
      </c>
      <c r="J9" s="27" t="s">
        <v>97</v>
      </c>
      <c r="K9" s="34"/>
      <c r="L9" s="33"/>
      <c r="M9" s="33">
        <v>9.5950000000000006</v>
      </c>
      <c r="N9" s="33">
        <v>0</v>
      </c>
      <c r="O9" s="33">
        <v>9.5950000000000006</v>
      </c>
      <c r="P9" s="33">
        <v>0.90900000000000003</v>
      </c>
      <c r="Q9" s="33">
        <v>6.3280000000000003</v>
      </c>
      <c r="R9" s="33">
        <v>3.68</v>
      </c>
      <c r="S9" s="33">
        <v>20.512</v>
      </c>
      <c r="T9" s="33"/>
      <c r="U9" s="33"/>
      <c r="V9" s="33">
        <v>8.4819999999999993</v>
      </c>
      <c r="W9" s="33">
        <v>0</v>
      </c>
      <c r="X9" s="33">
        <v>8.4819999999999993</v>
      </c>
      <c r="Y9" s="33">
        <v>0.90900000000000003</v>
      </c>
      <c r="Z9" s="33">
        <v>3.6829999999999998</v>
      </c>
      <c r="AA9" s="33">
        <v>0.83599999999999997</v>
      </c>
      <c r="AB9" s="33">
        <v>13.91</v>
      </c>
      <c r="AC9" s="32" t="s">
        <v>92</v>
      </c>
      <c r="AD9" s="31" t="s">
        <v>99</v>
      </c>
      <c r="AE9" s="31" t="s">
        <v>100</v>
      </c>
      <c r="AF9" s="30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184000</v>
      </c>
      <c r="BJ9" s="29">
        <v>97520</v>
      </c>
      <c r="BK9" s="29">
        <v>86480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</row>
    <row r="10" spans="1:77" x14ac:dyDescent="0.25">
      <c r="A10" s="28">
        <v>2013</v>
      </c>
      <c r="B10" s="28" t="s">
        <v>101</v>
      </c>
      <c r="C10" s="28" t="s">
        <v>102</v>
      </c>
      <c r="D10" s="28" t="s">
        <v>103</v>
      </c>
      <c r="E10" s="28" t="s">
        <v>88</v>
      </c>
      <c r="F10" s="28" t="s">
        <v>104</v>
      </c>
      <c r="G10" s="27" t="s">
        <v>105</v>
      </c>
      <c r="H10" s="25">
        <v>40133</v>
      </c>
      <c r="I10" s="25">
        <v>40140</v>
      </c>
      <c r="J10" s="24" t="s">
        <v>91</v>
      </c>
      <c r="K10" s="23"/>
      <c r="L10" s="22"/>
      <c r="M10" s="22">
        <v>0</v>
      </c>
      <c r="N10" s="18">
        <v>25</v>
      </c>
      <c r="O10" s="18">
        <v>25</v>
      </c>
      <c r="P10" s="21">
        <v>0</v>
      </c>
      <c r="Q10" s="21">
        <v>0</v>
      </c>
      <c r="R10" s="20">
        <v>0</v>
      </c>
      <c r="S10" s="19">
        <v>25</v>
      </c>
      <c r="T10" s="18"/>
      <c r="U10" s="17"/>
      <c r="V10" s="17">
        <v>0</v>
      </c>
      <c r="W10" s="17">
        <v>18</v>
      </c>
      <c r="X10" s="17">
        <v>18</v>
      </c>
      <c r="Y10" s="17">
        <v>0</v>
      </c>
      <c r="Z10" s="17">
        <v>0</v>
      </c>
      <c r="AA10" s="17">
        <v>0</v>
      </c>
      <c r="AB10" s="17">
        <v>18</v>
      </c>
      <c r="AC10" s="16" t="s">
        <v>95</v>
      </c>
      <c r="AD10" s="15"/>
      <c r="AE10" s="15"/>
      <c r="AF10" s="14" t="s">
        <v>95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 x14ac:dyDescent="0.25">
      <c r="A11" s="28">
        <v>2014</v>
      </c>
      <c r="B11" s="28" t="s">
        <v>106</v>
      </c>
      <c r="C11" s="28" t="s">
        <v>107</v>
      </c>
      <c r="D11" s="28">
        <v>32124</v>
      </c>
      <c r="E11" s="28" t="s">
        <v>88</v>
      </c>
      <c r="F11" s="28" t="s">
        <v>108</v>
      </c>
      <c r="G11" s="27" t="s">
        <v>90</v>
      </c>
      <c r="H11" s="26">
        <v>36480</v>
      </c>
      <c r="I11" s="25">
        <v>41312</v>
      </c>
      <c r="J11" s="24" t="s">
        <v>91</v>
      </c>
      <c r="K11" s="23"/>
      <c r="L11" s="22"/>
      <c r="M11" s="22">
        <v>0</v>
      </c>
      <c r="N11" s="18">
        <v>35</v>
      </c>
      <c r="O11" s="18">
        <v>35</v>
      </c>
      <c r="P11" s="21">
        <v>0</v>
      </c>
      <c r="Q11" s="21">
        <v>62.400000000000006</v>
      </c>
      <c r="R11" s="20">
        <v>0</v>
      </c>
      <c r="S11" s="19">
        <v>97.4</v>
      </c>
      <c r="T11" s="18"/>
      <c r="U11" s="17"/>
      <c r="V11" s="17">
        <v>0</v>
      </c>
      <c r="W11" s="17">
        <v>93.6</v>
      </c>
      <c r="X11" s="17">
        <v>93.6</v>
      </c>
      <c r="Y11" s="17">
        <v>0</v>
      </c>
      <c r="Z11" s="17">
        <v>56.9</v>
      </c>
      <c r="AA11" s="17">
        <v>0</v>
      </c>
      <c r="AB11" s="17">
        <v>150.5</v>
      </c>
      <c r="AC11" s="16" t="s">
        <v>95</v>
      </c>
      <c r="AD11" s="15"/>
      <c r="AE11" s="15"/>
      <c r="AF11" s="14" t="s">
        <v>92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353</v>
      </c>
      <c r="AT11" s="11">
        <v>0</v>
      </c>
      <c r="AU11" s="11">
        <v>353</v>
      </c>
      <c r="AV11" s="11">
        <v>353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 x14ac:dyDescent="0.25">
      <c r="A12" s="28">
        <v>2014</v>
      </c>
      <c r="B12" s="28">
        <v>2243</v>
      </c>
      <c r="C12" s="28" t="s">
        <v>107</v>
      </c>
      <c r="D12" s="28">
        <v>32124</v>
      </c>
      <c r="E12" s="28" t="s">
        <v>88</v>
      </c>
      <c r="F12" s="28" t="s">
        <v>108</v>
      </c>
      <c r="G12" s="27" t="s">
        <v>90</v>
      </c>
      <c r="H12" s="26">
        <v>36480</v>
      </c>
      <c r="I12" s="25">
        <v>40492</v>
      </c>
      <c r="J12" s="24" t="s">
        <v>97</v>
      </c>
      <c r="K12" s="23"/>
      <c r="L12" s="22"/>
      <c r="M12" s="22">
        <v>18</v>
      </c>
      <c r="N12" s="18">
        <v>0</v>
      </c>
      <c r="O12" s="18">
        <v>18</v>
      </c>
      <c r="P12" s="21">
        <v>0</v>
      </c>
      <c r="Q12" s="21">
        <v>0</v>
      </c>
      <c r="R12" s="20">
        <v>0</v>
      </c>
      <c r="S12" s="19">
        <v>18</v>
      </c>
      <c r="T12" s="18"/>
      <c r="U12" s="17"/>
      <c r="V12" s="17">
        <v>17.600000000000001</v>
      </c>
      <c r="W12" s="17">
        <v>0</v>
      </c>
      <c r="X12" s="17">
        <v>17.600000000000001</v>
      </c>
      <c r="Y12" s="17">
        <v>0</v>
      </c>
      <c r="Z12" s="17">
        <v>0</v>
      </c>
      <c r="AA12" s="17">
        <v>0</v>
      </c>
      <c r="AB12" s="17">
        <v>17.600000000000001</v>
      </c>
      <c r="AC12" s="16" t="s">
        <v>95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52</v>
      </c>
      <c r="AT12" s="11">
        <v>0</v>
      </c>
      <c r="AU12" s="11">
        <v>52</v>
      </c>
      <c r="AV12" s="11">
        <v>52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 x14ac:dyDescent="0.25">
      <c r="A13" s="28">
        <v>2014</v>
      </c>
      <c r="B13" s="28">
        <v>2079</v>
      </c>
      <c r="C13" s="28" t="s">
        <v>109</v>
      </c>
      <c r="D13" s="28">
        <v>34121</v>
      </c>
      <c r="E13" s="28" t="s">
        <v>88</v>
      </c>
      <c r="F13" s="28" t="s">
        <v>89</v>
      </c>
      <c r="G13" s="27" t="s">
        <v>90</v>
      </c>
      <c r="H13" s="26">
        <v>38071</v>
      </c>
      <c r="I13" s="25">
        <v>41659</v>
      </c>
      <c r="J13" s="24" t="s">
        <v>97</v>
      </c>
      <c r="K13" s="23"/>
      <c r="L13" s="22"/>
      <c r="M13" s="22">
        <v>19.004999999999999</v>
      </c>
      <c r="N13" s="18">
        <v>0</v>
      </c>
      <c r="O13" s="18">
        <v>19.004999999999999</v>
      </c>
      <c r="P13" s="21">
        <v>3.9</v>
      </c>
      <c r="Q13" s="21">
        <v>5.2</v>
      </c>
      <c r="R13" s="20">
        <v>0</v>
      </c>
      <c r="S13" s="19">
        <v>28.104999999999997</v>
      </c>
      <c r="T13" s="18"/>
      <c r="U13" s="17"/>
      <c r="V13" s="17">
        <v>19.100000000000001</v>
      </c>
      <c r="W13" s="17">
        <v>0</v>
      </c>
      <c r="X13" s="17">
        <v>19.100000000000001</v>
      </c>
      <c r="Y13" s="17">
        <v>3.7</v>
      </c>
      <c r="Z13" s="17">
        <v>10.3</v>
      </c>
      <c r="AA13" s="17">
        <v>0</v>
      </c>
      <c r="AB13" s="17">
        <v>33.1</v>
      </c>
      <c r="AC13" s="16" t="s">
        <v>92</v>
      </c>
      <c r="AD13" s="15" t="s">
        <v>110</v>
      </c>
      <c r="AE13" s="15" t="s">
        <v>111</v>
      </c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 x14ac:dyDescent="0.25">
      <c r="A14" s="28">
        <v>2016</v>
      </c>
      <c r="B14" s="28" t="s">
        <v>112</v>
      </c>
      <c r="C14" s="28" t="s">
        <v>113</v>
      </c>
      <c r="D14" s="28" t="s">
        <v>114</v>
      </c>
      <c r="E14" s="28" t="s">
        <v>88</v>
      </c>
      <c r="F14" s="28" t="s">
        <v>115</v>
      </c>
      <c r="G14" s="27" t="s">
        <v>90</v>
      </c>
      <c r="H14" s="26">
        <v>40148</v>
      </c>
      <c r="I14" s="25">
        <v>42566</v>
      </c>
      <c r="J14" s="24" t="s">
        <v>97</v>
      </c>
      <c r="K14" s="23"/>
      <c r="L14" s="22"/>
      <c r="M14" s="22">
        <v>70</v>
      </c>
      <c r="N14" s="18">
        <v>0</v>
      </c>
      <c r="O14" s="18">
        <v>70</v>
      </c>
      <c r="P14" s="21">
        <v>0</v>
      </c>
      <c r="Q14" s="21">
        <v>17</v>
      </c>
      <c r="R14" s="20">
        <v>0</v>
      </c>
      <c r="S14" s="19">
        <v>87</v>
      </c>
      <c r="T14" s="18"/>
      <c r="U14" s="17"/>
      <c r="V14" s="17">
        <v>65.081999999999994</v>
      </c>
      <c r="W14" s="17">
        <v>0</v>
      </c>
      <c r="X14" s="17">
        <v>65.081999999999994</v>
      </c>
      <c r="Y14" s="17">
        <v>0</v>
      </c>
      <c r="Z14" s="17">
        <v>23.6</v>
      </c>
      <c r="AA14" s="17">
        <v>0</v>
      </c>
      <c r="AB14" s="17">
        <v>88.681999999999988</v>
      </c>
      <c r="AC14" s="16" t="s">
        <v>95</v>
      </c>
      <c r="AD14" s="15"/>
      <c r="AE14" s="15"/>
      <c r="AF14" s="14" t="s">
        <v>95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x14ac:dyDescent="0.25">
      <c r="A15" s="28">
        <v>2016</v>
      </c>
      <c r="B15" s="28" t="s">
        <v>116</v>
      </c>
      <c r="C15" s="28" t="s">
        <v>113</v>
      </c>
      <c r="D15" s="28" t="s">
        <v>114</v>
      </c>
      <c r="E15" s="28" t="s">
        <v>88</v>
      </c>
      <c r="F15" s="28" t="s">
        <v>115</v>
      </c>
      <c r="G15" s="27" t="s">
        <v>90</v>
      </c>
      <c r="H15" s="26">
        <v>40148</v>
      </c>
      <c r="I15" s="25">
        <v>42566</v>
      </c>
      <c r="J15" s="24" t="s">
        <v>91</v>
      </c>
      <c r="K15" s="23"/>
      <c r="L15" s="22"/>
      <c r="M15" s="22">
        <v>0</v>
      </c>
      <c r="N15" s="18">
        <v>25</v>
      </c>
      <c r="O15" s="18">
        <v>25</v>
      </c>
      <c r="P15" s="21">
        <v>0</v>
      </c>
      <c r="Q15" s="21">
        <v>0</v>
      </c>
      <c r="R15" s="20">
        <v>0</v>
      </c>
      <c r="S15" s="19">
        <v>25</v>
      </c>
      <c r="T15" s="18"/>
      <c r="U15" s="17"/>
      <c r="V15" s="17">
        <v>0</v>
      </c>
      <c r="W15" s="17">
        <v>24.614999999999998</v>
      </c>
      <c r="X15" s="17">
        <v>24.614999999999998</v>
      </c>
      <c r="Y15" s="17">
        <v>0</v>
      </c>
      <c r="Z15" s="17">
        <v>0</v>
      </c>
      <c r="AA15" s="17">
        <v>0</v>
      </c>
      <c r="AB15" s="17">
        <v>24.614999999999998</v>
      </c>
      <c r="AC15" s="16" t="s">
        <v>95</v>
      </c>
      <c r="AD15" s="15"/>
      <c r="AE15" s="15"/>
      <c r="AF15" s="14" t="s">
        <v>95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28">
        <v>2017</v>
      </c>
      <c r="B16" s="28" t="s">
        <v>117</v>
      </c>
      <c r="C16" s="28" t="s">
        <v>118</v>
      </c>
      <c r="D16" s="28" t="s">
        <v>119</v>
      </c>
      <c r="E16" s="28" t="s">
        <v>88</v>
      </c>
      <c r="F16" s="28" t="s">
        <v>120</v>
      </c>
      <c r="G16" s="27" t="s">
        <v>90</v>
      </c>
      <c r="H16" s="26">
        <v>38832</v>
      </c>
      <c r="I16" s="25">
        <v>42417</v>
      </c>
      <c r="J16" s="24" t="s">
        <v>121</v>
      </c>
      <c r="K16" s="23">
        <v>0</v>
      </c>
      <c r="L16" s="22">
        <v>15</v>
      </c>
      <c r="M16" s="22">
        <v>15</v>
      </c>
      <c r="N16" s="18">
        <v>0</v>
      </c>
      <c r="O16" s="18">
        <v>15</v>
      </c>
      <c r="P16" s="21">
        <v>7</v>
      </c>
      <c r="Q16" s="21">
        <v>3</v>
      </c>
      <c r="R16" s="20">
        <v>0</v>
      </c>
      <c r="S16" s="19">
        <v>25</v>
      </c>
      <c r="T16" s="18">
        <v>0</v>
      </c>
      <c r="U16" s="17">
        <v>14.076000000000001</v>
      </c>
      <c r="V16" s="17">
        <v>14.076000000000001</v>
      </c>
      <c r="W16" s="17">
        <v>0</v>
      </c>
      <c r="X16" s="17">
        <v>14.076000000000001</v>
      </c>
      <c r="Y16" s="17">
        <v>7</v>
      </c>
      <c r="Z16" s="17">
        <v>3.09</v>
      </c>
      <c r="AA16" s="17">
        <v>0</v>
      </c>
      <c r="AB16" s="17">
        <v>24.166</v>
      </c>
      <c r="AC16" s="16" t="s">
        <v>92</v>
      </c>
      <c r="AD16" s="15"/>
      <c r="AE16" s="15" t="s">
        <v>122</v>
      </c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28">
        <v>2017</v>
      </c>
      <c r="B17" s="28" t="s">
        <v>123</v>
      </c>
      <c r="C17" s="28" t="s">
        <v>124</v>
      </c>
      <c r="D17" s="28" t="s">
        <v>125</v>
      </c>
      <c r="E17" s="28" t="s">
        <v>88</v>
      </c>
      <c r="F17" s="28" t="s">
        <v>126</v>
      </c>
      <c r="G17" s="27" t="s">
        <v>90</v>
      </c>
      <c r="H17" s="26">
        <v>39434</v>
      </c>
      <c r="I17" s="25">
        <v>42551</v>
      </c>
      <c r="J17" s="24" t="s">
        <v>127</v>
      </c>
      <c r="K17" s="23">
        <v>44.12</v>
      </c>
      <c r="L17" s="22">
        <v>0</v>
      </c>
      <c r="M17" s="22">
        <v>44.12</v>
      </c>
      <c r="N17" s="18">
        <v>145</v>
      </c>
      <c r="O17" s="18">
        <v>189.12</v>
      </c>
      <c r="P17" s="21">
        <v>6.75</v>
      </c>
      <c r="Q17" s="21">
        <v>94.03</v>
      </c>
      <c r="R17" s="20">
        <v>1.5</v>
      </c>
      <c r="S17" s="19">
        <v>291.39999999999998</v>
      </c>
      <c r="T17" s="18">
        <v>42.480000000000004</v>
      </c>
      <c r="U17" s="17">
        <v>0</v>
      </c>
      <c r="V17" s="17">
        <v>42.480000000000004</v>
      </c>
      <c r="W17" s="17">
        <v>144.98399999999998</v>
      </c>
      <c r="X17" s="17">
        <v>187.464</v>
      </c>
      <c r="Y17" s="17">
        <v>6.65</v>
      </c>
      <c r="Z17" s="17">
        <v>115.1</v>
      </c>
      <c r="AA17" s="17">
        <v>1.1599999999999999</v>
      </c>
      <c r="AB17" s="17">
        <v>310.37400000000002</v>
      </c>
      <c r="AC17" s="16" t="s">
        <v>92</v>
      </c>
      <c r="AD17" s="15" t="s">
        <v>128</v>
      </c>
      <c r="AE17" s="15"/>
      <c r="AF17" s="14" t="s">
        <v>92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5025.5</v>
      </c>
      <c r="BN17" s="11">
        <v>2337.96</v>
      </c>
      <c r="BO17" s="11">
        <v>2687.54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1546783.3137736048</v>
      </c>
    </row>
    <row r="18" spans="1:77" x14ac:dyDescent="0.25">
      <c r="A18" s="28">
        <v>2017</v>
      </c>
      <c r="B18" s="28" t="s">
        <v>123</v>
      </c>
      <c r="C18" s="28" t="s">
        <v>124</v>
      </c>
      <c r="D18" s="28" t="s">
        <v>125</v>
      </c>
      <c r="E18" s="28" t="s">
        <v>88</v>
      </c>
      <c r="F18" s="28" t="s">
        <v>126</v>
      </c>
      <c r="G18" s="27" t="s">
        <v>90</v>
      </c>
      <c r="H18" s="26">
        <v>39434</v>
      </c>
      <c r="I18" s="25">
        <v>42551</v>
      </c>
      <c r="J18" s="24" t="s">
        <v>129</v>
      </c>
      <c r="K18" s="23">
        <v>44.12</v>
      </c>
      <c r="L18" s="22">
        <v>0</v>
      </c>
      <c r="M18" s="22">
        <v>44.12</v>
      </c>
      <c r="N18" s="18">
        <v>145</v>
      </c>
      <c r="O18" s="18">
        <v>189.12</v>
      </c>
      <c r="P18" s="21">
        <v>6.75</v>
      </c>
      <c r="Q18" s="21">
        <v>94.03</v>
      </c>
      <c r="R18" s="20">
        <v>1.5</v>
      </c>
      <c r="S18" s="19">
        <v>291.39999999999998</v>
      </c>
      <c r="T18" s="18">
        <v>42.48</v>
      </c>
      <c r="U18" s="17">
        <v>0</v>
      </c>
      <c r="V18" s="17">
        <v>42.48</v>
      </c>
      <c r="W18" s="17">
        <v>144.98399999999998</v>
      </c>
      <c r="X18" s="17">
        <v>187.46399999999997</v>
      </c>
      <c r="Y18" s="17">
        <v>6.65</v>
      </c>
      <c r="Z18" s="17">
        <v>115.1</v>
      </c>
      <c r="AA18" s="17">
        <v>1.1599999999999999</v>
      </c>
      <c r="AB18" s="17">
        <v>310.37399999999997</v>
      </c>
      <c r="AC18" s="16" t="s">
        <v>92</v>
      </c>
      <c r="AD18" s="15" t="s">
        <v>128</v>
      </c>
      <c r="AE18" s="15"/>
      <c r="AF18" s="14" t="s">
        <v>92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1472.5</v>
      </c>
      <c r="BN18" s="11">
        <v>685.04</v>
      </c>
      <c r="BO18" s="11">
        <v>787.46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453216.68622639496</v>
      </c>
    </row>
    <row r="19" spans="1:77" x14ac:dyDescent="0.25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>
        <v>12</v>
      </c>
      <c r="B20" s="6">
        <v>12</v>
      </c>
      <c r="C20" s="6">
        <v>12</v>
      </c>
      <c r="D20" s="6">
        <v>12</v>
      </c>
      <c r="E20" s="6">
        <v>12</v>
      </c>
      <c r="F20" s="6">
        <v>12</v>
      </c>
      <c r="G20" s="6">
        <v>12</v>
      </c>
      <c r="H20" s="6">
        <v>12</v>
      </c>
      <c r="I20" s="6">
        <v>12</v>
      </c>
      <c r="J20" s="9">
        <v>12</v>
      </c>
      <c r="K20" s="10">
        <v>88.24</v>
      </c>
      <c r="L20" s="6">
        <v>15</v>
      </c>
      <c r="M20" s="6">
        <v>235.24</v>
      </c>
      <c r="N20" s="6">
        <v>400.8</v>
      </c>
      <c r="O20" s="6">
        <v>636.04</v>
      </c>
      <c r="P20" s="6">
        <v>39.609000000000002</v>
      </c>
      <c r="Q20" s="6">
        <v>296.68799999999999</v>
      </c>
      <c r="R20" s="6">
        <v>6.68</v>
      </c>
      <c r="S20" s="6">
        <v>979.01699999999994</v>
      </c>
      <c r="T20" s="6">
        <v>84.960000000000008</v>
      </c>
      <c r="U20" s="6">
        <v>14.076000000000001</v>
      </c>
      <c r="V20" s="6">
        <v>221.49999999999997</v>
      </c>
      <c r="W20" s="6">
        <v>451.20799999999997</v>
      </c>
      <c r="X20" s="6">
        <v>672.70799999999997</v>
      </c>
      <c r="Y20" s="6">
        <v>49.808999999999997</v>
      </c>
      <c r="Z20" s="6">
        <v>349.11699999999996</v>
      </c>
      <c r="AA20" s="6">
        <v>3.1559999999999997</v>
      </c>
      <c r="AB20" s="6">
        <v>1074.7900000000002</v>
      </c>
      <c r="AC20" s="9">
        <v>12</v>
      </c>
      <c r="AD20" s="8">
        <v>5</v>
      </c>
      <c r="AE20" s="8">
        <v>4</v>
      </c>
      <c r="AF20" s="6">
        <v>12</v>
      </c>
      <c r="AG20" s="6">
        <v>0</v>
      </c>
      <c r="AH20" s="6">
        <v>0</v>
      </c>
      <c r="AI20" s="7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405</v>
      </c>
      <c r="AT20" s="6">
        <v>0</v>
      </c>
      <c r="AU20" s="6">
        <v>405</v>
      </c>
      <c r="AV20" s="6">
        <v>405</v>
      </c>
      <c r="AW20" s="6">
        <v>0</v>
      </c>
      <c r="AX20" s="6">
        <v>0</v>
      </c>
      <c r="AY20" s="7">
        <v>0</v>
      </c>
      <c r="AZ20" s="7">
        <v>0</v>
      </c>
      <c r="BA20" s="6">
        <v>1742</v>
      </c>
      <c r="BB20" s="6">
        <v>0</v>
      </c>
      <c r="BC20" s="6">
        <v>1742</v>
      </c>
      <c r="BD20" s="6">
        <v>1400</v>
      </c>
      <c r="BE20" s="6">
        <v>0</v>
      </c>
      <c r="BF20" s="6">
        <v>0</v>
      </c>
      <c r="BG20" s="6">
        <v>0</v>
      </c>
      <c r="BH20" s="6">
        <v>0</v>
      </c>
      <c r="BI20" s="6">
        <v>184000</v>
      </c>
      <c r="BJ20" s="6">
        <v>97520</v>
      </c>
      <c r="BK20" s="6">
        <v>86480</v>
      </c>
      <c r="BL20" s="6">
        <v>0</v>
      </c>
      <c r="BM20" s="6">
        <v>6498</v>
      </c>
      <c r="BN20" s="6">
        <v>3023</v>
      </c>
      <c r="BO20" s="6">
        <v>3475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1999999.9999999998</v>
      </c>
    </row>
    <row r="21" spans="1:77" x14ac:dyDescent="0.25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1" t="s">
        <v>130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1" t="s">
        <v>131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1" t="s">
        <v>132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1" t="s">
        <v>133</v>
      </c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1" t="s">
        <v>134</v>
      </c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1" t="s">
        <v>135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1635-53E1-E148-A74A-CBF2E9A94D0C}">
  <dimension ref="A1:D15"/>
  <sheetViews>
    <sheetView zoomScale="135" workbookViewId="0">
      <selection activeCell="A6" sqref="A6"/>
    </sheetView>
  </sheetViews>
  <sheetFormatPr defaultColWidth="10.8984375" defaultRowHeight="15.6" x14ac:dyDescent="0.3"/>
  <cols>
    <col min="1" max="2" width="10.8984375" style="66"/>
    <col min="3" max="3" width="54.09765625" style="66" customWidth="1"/>
    <col min="4" max="4" width="14" style="71" customWidth="1"/>
    <col min="5" max="16384" width="10.8984375" style="66"/>
  </cols>
  <sheetData>
    <row r="1" spans="1:4" x14ac:dyDescent="0.3">
      <c r="A1" s="72" t="s">
        <v>0</v>
      </c>
      <c r="B1" s="63"/>
      <c r="C1" s="64"/>
      <c r="D1" s="65"/>
    </row>
    <row r="2" spans="1:4" x14ac:dyDescent="0.3">
      <c r="A2" s="72" t="s">
        <v>136</v>
      </c>
      <c r="B2" s="63"/>
      <c r="C2" s="64"/>
      <c r="D2" s="65"/>
    </row>
    <row r="3" spans="1:4" x14ac:dyDescent="0.3">
      <c r="A3" s="72" t="s">
        <v>137</v>
      </c>
      <c r="B3" s="63"/>
      <c r="C3" s="64"/>
      <c r="D3" s="65"/>
    </row>
    <row r="4" spans="1:4" x14ac:dyDescent="0.3">
      <c r="A4" s="73" t="s">
        <v>138</v>
      </c>
      <c r="B4" s="63"/>
      <c r="C4" s="64"/>
      <c r="D4" s="65"/>
    </row>
    <row r="5" spans="1:4" x14ac:dyDescent="0.3">
      <c r="A5" s="67"/>
      <c r="B5" s="68"/>
      <c r="C5" s="64"/>
      <c r="D5" s="65"/>
    </row>
    <row r="6" spans="1:4" x14ac:dyDescent="0.3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 x14ac:dyDescent="0.3">
      <c r="A7" s="77" t="s">
        <v>143</v>
      </c>
      <c r="B7" s="77"/>
      <c r="C7" s="78"/>
      <c r="D7" s="79"/>
    </row>
    <row r="8" spans="1:4" s="70" customFormat="1" x14ac:dyDescent="0.3">
      <c r="A8" s="80" t="s">
        <v>144</v>
      </c>
      <c r="B8" s="80"/>
      <c r="C8" s="81"/>
      <c r="D8" s="82"/>
    </row>
    <row r="9" spans="1:4" x14ac:dyDescent="0.3">
      <c r="A9" s="83">
        <v>1.2</v>
      </c>
      <c r="B9" s="83" t="s">
        <v>145</v>
      </c>
      <c r="C9" s="83" t="s">
        <v>146</v>
      </c>
      <c r="D9" s="84">
        <v>520</v>
      </c>
    </row>
    <row r="10" spans="1:4" x14ac:dyDescent="0.3">
      <c r="A10" s="83">
        <v>5.0999999999999996</v>
      </c>
      <c r="B10" s="83" t="s">
        <v>145</v>
      </c>
      <c r="C10" s="83" t="s">
        <v>147</v>
      </c>
      <c r="D10" s="84">
        <v>250000</v>
      </c>
    </row>
    <row r="11" spans="1:4" ht="15" customHeight="1" x14ac:dyDescent="0.3">
      <c r="A11" s="83" t="s">
        <v>148</v>
      </c>
      <c r="B11" s="83" t="s">
        <v>149</v>
      </c>
      <c r="C11" s="85" t="s">
        <v>150</v>
      </c>
      <c r="D11" s="84">
        <v>100</v>
      </c>
    </row>
    <row r="12" spans="1:4" s="69" customFormat="1" ht="15" customHeight="1" x14ac:dyDescent="0.3">
      <c r="A12" s="86" t="s">
        <v>151</v>
      </c>
      <c r="B12" s="86"/>
      <c r="C12" s="87"/>
      <c r="D12" s="88" t="s">
        <v>152</v>
      </c>
    </row>
    <row r="13" spans="1:4" s="69" customFormat="1" ht="15" customHeight="1" x14ac:dyDescent="0.3">
      <c r="A13" s="77" t="s">
        <v>153</v>
      </c>
      <c r="B13" s="77"/>
      <c r="C13" s="89"/>
      <c r="D13" s="90"/>
    </row>
    <row r="14" spans="1:4" ht="15" customHeight="1" x14ac:dyDescent="0.3">
      <c r="A14" s="91" t="s">
        <v>154</v>
      </c>
      <c r="B14" s="83"/>
      <c r="C14" s="92"/>
      <c r="D14" s="93"/>
    </row>
    <row r="15" spans="1:4" ht="15" customHeight="1" x14ac:dyDescent="0.3">
      <c r="A15" s="94" t="s">
        <v>148</v>
      </c>
      <c r="B15" s="83" t="s">
        <v>149</v>
      </c>
      <c r="C15" s="92" t="s">
        <v>150</v>
      </c>
      <c r="D15" s="93">
        <v>120</v>
      </c>
    </row>
  </sheetData>
  <hyperlinks>
    <hyperlink ref="A4" r:id="rId1" xr:uid="{3D9AA42E-6855-2649-BCD0-A9258FB6C5A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CF9C-3861-F04D-A130-1CC3632AE167}">
  <dimension ref="A1:D23"/>
  <sheetViews>
    <sheetView zoomScale="135" workbookViewId="0"/>
  </sheetViews>
  <sheetFormatPr defaultColWidth="10.8984375" defaultRowHeight="15.6" x14ac:dyDescent="0.3"/>
  <cols>
    <col min="1" max="2" width="10.8984375" style="66"/>
    <col min="3" max="3" width="54.09765625" style="66" customWidth="1"/>
    <col min="4" max="4" width="14" style="71" customWidth="1"/>
    <col min="5" max="16384" width="10.8984375" style="66"/>
  </cols>
  <sheetData>
    <row r="1" spans="1:4" x14ac:dyDescent="0.3">
      <c r="A1" s="72" t="s">
        <v>0</v>
      </c>
      <c r="B1" s="63"/>
      <c r="C1" s="64"/>
      <c r="D1" s="65"/>
    </row>
    <row r="2" spans="1:4" x14ac:dyDescent="0.3">
      <c r="A2" s="72" t="s">
        <v>164</v>
      </c>
      <c r="B2" s="63"/>
      <c r="C2" s="64"/>
      <c r="D2" s="65"/>
    </row>
    <row r="3" spans="1:4" x14ac:dyDescent="0.3">
      <c r="A3" s="72" t="s">
        <v>137</v>
      </c>
      <c r="B3" s="63"/>
      <c r="C3" s="64"/>
      <c r="D3" s="65"/>
    </row>
    <row r="4" spans="1:4" x14ac:dyDescent="0.3">
      <c r="A4" s="59" t="s">
        <v>165</v>
      </c>
      <c r="B4" s="63"/>
      <c r="C4" s="64"/>
      <c r="D4" s="65"/>
    </row>
    <row r="5" spans="1:4" x14ac:dyDescent="0.3">
      <c r="A5" s="67"/>
      <c r="B5" s="68"/>
      <c r="C5" s="64"/>
      <c r="D5" s="65"/>
    </row>
    <row r="6" spans="1:4" x14ac:dyDescent="0.3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 x14ac:dyDescent="0.3">
      <c r="A7" s="77" t="s">
        <v>143</v>
      </c>
      <c r="B7" s="77"/>
      <c r="C7" s="78"/>
      <c r="D7" s="79"/>
    </row>
    <row r="8" spans="1:4" s="70" customFormat="1" x14ac:dyDescent="0.3">
      <c r="A8" s="80" t="s">
        <v>166</v>
      </c>
      <c r="B8" s="80"/>
      <c r="C8" s="81"/>
      <c r="D8" s="82"/>
    </row>
    <row r="9" spans="1:4" s="70" customFormat="1" x14ac:dyDescent="0.3">
      <c r="A9" s="83">
        <v>1.1000000000000001</v>
      </c>
      <c r="B9" s="83" t="s">
        <v>145</v>
      </c>
      <c r="C9" s="83" t="s">
        <v>167</v>
      </c>
      <c r="D9" s="84">
        <v>488</v>
      </c>
    </row>
    <row r="10" spans="1:4" s="70" customFormat="1" x14ac:dyDescent="0.3">
      <c r="A10" s="83">
        <v>4.0999999999999996</v>
      </c>
      <c r="B10" s="83" t="s">
        <v>145</v>
      </c>
      <c r="C10" s="83" t="s">
        <v>168</v>
      </c>
      <c r="D10" s="84">
        <v>715.5</v>
      </c>
    </row>
    <row r="11" spans="1:4" s="70" customFormat="1" x14ac:dyDescent="0.3">
      <c r="A11" s="83" t="s">
        <v>169</v>
      </c>
      <c r="B11" s="83" t="s">
        <v>149</v>
      </c>
      <c r="C11" s="83" t="s">
        <v>170</v>
      </c>
      <c r="D11" s="84">
        <v>198</v>
      </c>
    </row>
    <row r="12" spans="1:4" s="70" customFormat="1" x14ac:dyDescent="0.3">
      <c r="A12" s="83" t="s">
        <v>171</v>
      </c>
      <c r="B12" s="83" t="s">
        <v>149</v>
      </c>
      <c r="C12" s="83" t="s">
        <v>172</v>
      </c>
      <c r="D12" s="84">
        <v>56</v>
      </c>
    </row>
    <row r="13" spans="1:4" s="70" customFormat="1" x14ac:dyDescent="0.3">
      <c r="A13" s="83" t="s">
        <v>173</v>
      </c>
      <c r="B13" s="83" t="s">
        <v>149</v>
      </c>
      <c r="C13" s="83" t="s">
        <v>174</v>
      </c>
      <c r="D13" s="84">
        <v>1</v>
      </c>
    </row>
    <row r="14" spans="1:4" s="70" customFormat="1" x14ac:dyDescent="0.3">
      <c r="A14" s="83" t="s">
        <v>175</v>
      </c>
      <c r="B14" s="83" t="s">
        <v>149</v>
      </c>
      <c r="C14" s="83" t="s">
        <v>176</v>
      </c>
      <c r="D14" s="84">
        <v>4</v>
      </c>
    </row>
    <row r="15" spans="1:4" s="70" customFormat="1" x14ac:dyDescent="0.3">
      <c r="A15" s="83" t="s">
        <v>177</v>
      </c>
      <c r="B15" s="83" t="s">
        <v>149</v>
      </c>
      <c r="C15" s="83" t="s">
        <v>178</v>
      </c>
      <c r="D15" s="84">
        <v>4</v>
      </c>
    </row>
    <row r="16" spans="1:4" s="70" customFormat="1" x14ac:dyDescent="0.3">
      <c r="A16" s="83" t="s">
        <v>179</v>
      </c>
      <c r="B16" s="83" t="s">
        <v>149</v>
      </c>
      <c r="C16" s="83" t="s">
        <v>180</v>
      </c>
      <c r="D16" s="111">
        <v>0</v>
      </c>
    </row>
    <row r="17" spans="1:4" x14ac:dyDescent="0.3">
      <c r="A17" s="83" t="s">
        <v>181</v>
      </c>
      <c r="B17" s="83" t="s">
        <v>149</v>
      </c>
      <c r="C17" s="83" t="s">
        <v>182</v>
      </c>
      <c r="D17" s="111">
        <v>0</v>
      </c>
    </row>
    <row r="18" spans="1:4" x14ac:dyDescent="0.3">
      <c r="A18" s="83" t="s">
        <v>183</v>
      </c>
      <c r="B18" s="83" t="s">
        <v>149</v>
      </c>
      <c r="C18" s="83" t="s">
        <v>184</v>
      </c>
      <c r="D18" s="84">
        <v>1</v>
      </c>
    </row>
    <row r="19" spans="1:4" s="69" customFormat="1" ht="15" customHeight="1" x14ac:dyDescent="0.3">
      <c r="A19" s="86" t="s">
        <v>151</v>
      </c>
      <c r="B19" s="86"/>
      <c r="C19" s="87"/>
      <c r="D19" s="88" t="s">
        <v>152</v>
      </c>
    </row>
    <row r="20" spans="1:4" s="69" customFormat="1" ht="15" customHeight="1" x14ac:dyDescent="0.3">
      <c r="A20" s="86" t="s">
        <v>153</v>
      </c>
      <c r="B20" s="86"/>
      <c r="C20" s="87"/>
      <c r="D20" s="88" t="s">
        <v>152</v>
      </c>
    </row>
    <row r="23" spans="1:4" x14ac:dyDescent="0.3">
      <c r="A23" s="110" t="s">
        <v>185</v>
      </c>
    </row>
  </sheetData>
  <hyperlinks>
    <hyperlink ref="A4" r:id="rId1" xr:uid="{DD06BE3E-8D2F-CB46-B877-EFBE6CFEDE3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F3FB-2602-DD45-A2C3-6FE9C9A73FCB}">
  <dimension ref="A1:D40"/>
  <sheetViews>
    <sheetView zoomScale="135" workbookViewId="0">
      <selection activeCell="A40" sqref="A40:D40"/>
    </sheetView>
  </sheetViews>
  <sheetFormatPr defaultColWidth="10.8984375" defaultRowHeight="15.6" x14ac:dyDescent="0.3"/>
  <cols>
    <col min="1" max="2" width="10.8984375" style="66"/>
    <col min="3" max="3" width="54.09765625" style="66" customWidth="1"/>
    <col min="4" max="4" width="14" style="71" customWidth="1"/>
    <col min="5" max="16384" width="10.8984375" style="66"/>
  </cols>
  <sheetData>
    <row r="1" spans="1:4" x14ac:dyDescent="0.3">
      <c r="A1" s="72" t="s">
        <v>0</v>
      </c>
      <c r="B1" s="63"/>
      <c r="C1" s="64"/>
      <c r="D1" s="65"/>
    </row>
    <row r="2" spans="1:4" x14ac:dyDescent="0.3">
      <c r="A2" s="72" t="s">
        <v>189</v>
      </c>
      <c r="B2" s="63"/>
      <c r="C2" s="64"/>
      <c r="D2" s="65"/>
    </row>
    <row r="3" spans="1:4" x14ac:dyDescent="0.3">
      <c r="A3" s="72" t="s">
        <v>137</v>
      </c>
      <c r="B3" s="63"/>
      <c r="C3" s="64"/>
      <c r="D3" s="65"/>
    </row>
    <row r="4" spans="1:4" x14ac:dyDescent="0.3">
      <c r="A4" s="59" t="s">
        <v>190</v>
      </c>
      <c r="B4" s="63"/>
      <c r="C4" s="64"/>
      <c r="D4" s="65"/>
    </row>
    <row r="5" spans="1:4" x14ac:dyDescent="0.3">
      <c r="A5" s="67"/>
      <c r="B5" s="68"/>
      <c r="C5" s="64"/>
      <c r="D5" s="65"/>
    </row>
    <row r="6" spans="1:4" x14ac:dyDescent="0.3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 x14ac:dyDescent="0.3">
      <c r="A7" s="77" t="s">
        <v>143</v>
      </c>
      <c r="B7" s="77"/>
      <c r="C7" s="78"/>
      <c r="D7" s="79"/>
    </row>
    <row r="8" spans="1:4" s="70" customFormat="1" x14ac:dyDescent="0.3">
      <c r="A8" s="80" t="s">
        <v>191</v>
      </c>
      <c r="B8" s="80"/>
      <c r="C8" s="81"/>
      <c r="D8" s="82"/>
    </row>
    <row r="9" spans="1:4" x14ac:dyDescent="0.3">
      <c r="A9" s="83">
        <v>1.1000000000000001</v>
      </c>
      <c r="B9" s="83" t="s">
        <v>145</v>
      </c>
      <c r="C9" s="83" t="s">
        <v>167</v>
      </c>
      <c r="D9" s="84">
        <v>359</v>
      </c>
    </row>
    <row r="10" spans="1:4" ht="17.100000000000001" customHeight="1" x14ac:dyDescent="0.3">
      <c r="A10" s="83">
        <v>6.2</v>
      </c>
      <c r="B10" s="83" t="s">
        <v>145</v>
      </c>
      <c r="C10" s="92" t="s">
        <v>192</v>
      </c>
      <c r="D10" s="115">
        <v>0</v>
      </c>
    </row>
    <row r="11" spans="1:4" ht="17.100000000000001" customHeight="1" x14ac:dyDescent="0.3">
      <c r="A11" s="83" t="s">
        <v>171</v>
      </c>
      <c r="B11" s="83" t="s">
        <v>149</v>
      </c>
      <c r="C11" s="92" t="s">
        <v>172</v>
      </c>
      <c r="D11" s="115">
        <v>25</v>
      </c>
    </row>
    <row r="12" spans="1:4" ht="17.100000000000001" customHeight="1" x14ac:dyDescent="0.3">
      <c r="A12" s="83" t="s">
        <v>193</v>
      </c>
      <c r="B12" s="83" t="s">
        <v>149</v>
      </c>
      <c r="C12" s="92" t="s">
        <v>194</v>
      </c>
      <c r="D12" s="115">
        <v>18</v>
      </c>
    </row>
    <row r="13" spans="1:4" ht="17.100000000000001" customHeight="1" x14ac:dyDescent="0.3">
      <c r="A13" s="83" t="s">
        <v>195</v>
      </c>
      <c r="B13" s="83" t="s">
        <v>149</v>
      </c>
      <c r="C13" s="92" t="s">
        <v>196</v>
      </c>
      <c r="D13" s="115">
        <v>18</v>
      </c>
    </row>
    <row r="14" spans="1:4" s="70" customFormat="1" ht="17.100000000000001" customHeight="1" x14ac:dyDescent="0.3">
      <c r="A14" s="80" t="s">
        <v>197</v>
      </c>
      <c r="B14" s="80"/>
      <c r="C14" s="116"/>
      <c r="D14" s="117"/>
    </row>
    <row r="15" spans="1:4" ht="17.100000000000001" customHeight="1" x14ac:dyDescent="0.3">
      <c r="A15" s="83">
        <v>1.2</v>
      </c>
      <c r="B15" s="83" t="s">
        <v>145</v>
      </c>
      <c r="C15" s="92" t="s">
        <v>146</v>
      </c>
      <c r="D15" s="115">
        <v>7</v>
      </c>
    </row>
    <row r="16" spans="1:4" ht="17.100000000000001" customHeight="1" x14ac:dyDescent="0.3">
      <c r="A16" s="83">
        <v>2.1</v>
      </c>
      <c r="B16" s="83" t="s">
        <v>145</v>
      </c>
      <c r="C16" s="92" t="s">
        <v>198</v>
      </c>
      <c r="D16" s="115">
        <v>1</v>
      </c>
    </row>
    <row r="17" spans="1:4" ht="17.100000000000001" customHeight="1" x14ac:dyDescent="0.3">
      <c r="A17" s="83">
        <v>6.2</v>
      </c>
      <c r="B17" s="83" t="s">
        <v>145</v>
      </c>
      <c r="C17" s="92" t="s">
        <v>192</v>
      </c>
      <c r="D17" s="115">
        <v>1</v>
      </c>
    </row>
    <row r="18" spans="1:4" ht="17.100000000000001" customHeight="1" x14ac:dyDescent="0.3">
      <c r="A18" s="83" t="s">
        <v>195</v>
      </c>
      <c r="B18" s="83" t="s">
        <v>149</v>
      </c>
      <c r="C18" s="92" t="s">
        <v>196</v>
      </c>
      <c r="D18" s="115">
        <v>1</v>
      </c>
    </row>
    <row r="19" spans="1:4" ht="17.100000000000001" customHeight="1" x14ac:dyDescent="0.3">
      <c r="A19" s="83" t="s">
        <v>148</v>
      </c>
      <c r="B19" s="83" t="s">
        <v>149</v>
      </c>
      <c r="C19" s="92" t="s">
        <v>150</v>
      </c>
      <c r="D19" s="115">
        <v>12</v>
      </c>
    </row>
    <row r="20" spans="1:4" s="70" customFormat="1" ht="17.100000000000001" customHeight="1" x14ac:dyDescent="0.3">
      <c r="A20" s="80" t="s">
        <v>199</v>
      </c>
      <c r="B20" s="80"/>
      <c r="C20" s="116"/>
      <c r="D20" s="117"/>
    </row>
    <row r="21" spans="1:4" ht="17.100000000000001" customHeight="1" x14ac:dyDescent="0.3">
      <c r="A21" s="83">
        <v>6.2</v>
      </c>
      <c r="B21" s="83" t="s">
        <v>145</v>
      </c>
      <c r="C21" s="92" t="s">
        <v>192</v>
      </c>
      <c r="D21" s="115">
        <v>7</v>
      </c>
    </row>
    <row r="22" spans="1:4" x14ac:dyDescent="0.3">
      <c r="A22" s="83" t="s">
        <v>169</v>
      </c>
      <c r="B22" s="83" t="s">
        <v>149</v>
      </c>
      <c r="C22" s="92" t="s">
        <v>170</v>
      </c>
      <c r="D22" s="115">
        <v>17499</v>
      </c>
    </row>
    <row r="23" spans="1:4" x14ac:dyDescent="0.3">
      <c r="A23" s="83" t="s">
        <v>171</v>
      </c>
      <c r="B23" s="83" t="s">
        <v>149</v>
      </c>
      <c r="C23" s="92" t="s">
        <v>172</v>
      </c>
      <c r="D23" s="115">
        <v>10207</v>
      </c>
    </row>
    <row r="24" spans="1:4" x14ac:dyDescent="0.3">
      <c r="A24" s="83" t="s">
        <v>200</v>
      </c>
      <c r="B24" s="83" t="s">
        <v>149</v>
      </c>
      <c r="C24" s="92" t="s">
        <v>201</v>
      </c>
      <c r="D24" s="115">
        <v>53661</v>
      </c>
    </row>
    <row r="25" spans="1:4" ht="27.6" x14ac:dyDescent="0.3">
      <c r="A25" s="83" t="s">
        <v>202</v>
      </c>
      <c r="B25" s="83" t="s">
        <v>149</v>
      </c>
      <c r="C25" s="92" t="s">
        <v>203</v>
      </c>
      <c r="D25" s="115">
        <v>1</v>
      </c>
    </row>
    <row r="26" spans="1:4" s="70" customFormat="1" x14ac:dyDescent="0.3">
      <c r="A26" s="80" t="s">
        <v>204</v>
      </c>
      <c r="B26" s="80"/>
      <c r="C26" s="116"/>
      <c r="D26" s="117"/>
    </row>
    <row r="27" spans="1:4" x14ac:dyDescent="0.3">
      <c r="A27" s="83">
        <v>1.2</v>
      </c>
      <c r="B27" s="83" t="s">
        <v>145</v>
      </c>
      <c r="C27" s="92" t="s">
        <v>146</v>
      </c>
      <c r="D27" s="115">
        <v>50</v>
      </c>
    </row>
    <row r="28" spans="1:4" x14ac:dyDescent="0.3">
      <c r="A28" s="83">
        <v>2.1</v>
      </c>
      <c r="B28" s="83" t="s">
        <v>145</v>
      </c>
      <c r="C28" s="92" t="s">
        <v>198</v>
      </c>
      <c r="D28" s="115">
        <v>8</v>
      </c>
    </row>
    <row r="29" spans="1:4" x14ac:dyDescent="0.3">
      <c r="A29" s="83">
        <v>3.1</v>
      </c>
      <c r="B29" s="83" t="s">
        <v>145</v>
      </c>
      <c r="C29" s="92" t="s">
        <v>205</v>
      </c>
      <c r="D29" s="115">
        <v>10800</v>
      </c>
    </row>
    <row r="30" spans="1:4" x14ac:dyDescent="0.3">
      <c r="A30" s="83">
        <v>4.0999999999999996</v>
      </c>
      <c r="B30" s="83" t="s">
        <v>145</v>
      </c>
      <c r="C30" s="92" t="s">
        <v>168</v>
      </c>
      <c r="D30" s="115">
        <v>9805</v>
      </c>
    </row>
    <row r="31" spans="1:4" ht="27.6" x14ac:dyDescent="0.3">
      <c r="A31" s="83">
        <v>4.3</v>
      </c>
      <c r="B31" s="83" t="s">
        <v>145</v>
      </c>
      <c r="C31" s="92" t="s">
        <v>206</v>
      </c>
      <c r="D31" s="115">
        <v>0</v>
      </c>
    </row>
    <row r="32" spans="1:4" x14ac:dyDescent="0.3">
      <c r="A32" s="83" t="s">
        <v>169</v>
      </c>
      <c r="B32" s="83" t="s">
        <v>149</v>
      </c>
      <c r="C32" s="92" t="s">
        <v>170</v>
      </c>
      <c r="D32" s="115">
        <v>3201</v>
      </c>
    </row>
    <row r="33" spans="1:4" x14ac:dyDescent="0.3">
      <c r="A33" s="83" t="s">
        <v>171</v>
      </c>
      <c r="B33" s="83" t="s">
        <v>149</v>
      </c>
      <c r="C33" s="92" t="s">
        <v>172</v>
      </c>
      <c r="D33" s="115">
        <v>1378</v>
      </c>
    </row>
    <row r="34" spans="1:4" x14ac:dyDescent="0.3">
      <c r="A34" s="83" t="s">
        <v>175</v>
      </c>
      <c r="B34" s="83" t="s">
        <v>149</v>
      </c>
      <c r="C34" s="92" t="s">
        <v>176</v>
      </c>
      <c r="D34" s="115">
        <v>4</v>
      </c>
    </row>
    <row r="35" spans="1:4" s="69" customFormat="1" ht="15" customHeight="1" x14ac:dyDescent="0.3">
      <c r="A35" s="86" t="s">
        <v>151</v>
      </c>
      <c r="B35" s="86"/>
      <c r="C35" s="87"/>
      <c r="D35" s="88" t="s">
        <v>152</v>
      </c>
    </row>
    <row r="36" spans="1:4" s="69" customFormat="1" ht="15" customHeight="1" x14ac:dyDescent="0.3">
      <c r="A36" s="77" t="s">
        <v>153</v>
      </c>
      <c r="B36" s="77"/>
      <c r="C36" s="89"/>
      <c r="D36" s="90"/>
    </row>
    <row r="37" spans="1:4" s="70" customFormat="1" ht="15" customHeight="1" x14ac:dyDescent="0.3">
      <c r="A37" s="80" t="s">
        <v>207</v>
      </c>
      <c r="B37" s="80"/>
      <c r="C37" s="116"/>
      <c r="D37" s="120"/>
    </row>
    <row r="38" spans="1:4" s="119" customFormat="1" ht="15" customHeight="1" x14ac:dyDescent="0.3">
      <c r="A38" s="83">
        <v>6.1</v>
      </c>
      <c r="B38" s="83" t="s">
        <v>145</v>
      </c>
      <c r="C38" s="92" t="s">
        <v>208</v>
      </c>
      <c r="D38" s="118">
        <v>0</v>
      </c>
    </row>
    <row r="39" spans="1:4" ht="15" customHeight="1" x14ac:dyDescent="0.3">
      <c r="A39" s="94" t="s">
        <v>148</v>
      </c>
      <c r="B39" s="83" t="s">
        <v>149</v>
      </c>
      <c r="C39" s="92" t="s">
        <v>150</v>
      </c>
      <c r="D39" s="93">
        <v>75</v>
      </c>
    </row>
    <row r="40" spans="1:4" ht="15" customHeight="1" x14ac:dyDescent="0.3">
      <c r="A40" s="94" t="s">
        <v>209</v>
      </c>
      <c r="B40" s="83" t="s">
        <v>149</v>
      </c>
      <c r="C40" s="92" t="s">
        <v>210</v>
      </c>
      <c r="D40" s="93">
        <v>2</v>
      </c>
    </row>
  </sheetData>
  <hyperlinks>
    <hyperlink ref="A4" r:id="rId1" xr:uid="{80386F7F-8A74-B840-B303-078B690D9C2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3564-1FD2-4752-B02E-49F8F43E2235}">
  <dimension ref="A1:D27"/>
  <sheetViews>
    <sheetView tabSelected="1" topLeftCell="A12" zoomScale="135" workbookViewId="0">
      <selection activeCell="C33" sqref="C33"/>
    </sheetView>
  </sheetViews>
  <sheetFormatPr defaultColWidth="10.8984375" defaultRowHeight="15.6" x14ac:dyDescent="0.3"/>
  <cols>
    <col min="1" max="2" width="10.8984375" style="66"/>
    <col min="3" max="3" width="54.09765625" style="66" customWidth="1"/>
    <col min="4" max="4" width="14" style="71" customWidth="1"/>
    <col min="5" max="16384" width="10.8984375" style="66"/>
  </cols>
  <sheetData>
    <row r="1" spans="1:4" x14ac:dyDescent="0.3">
      <c r="A1" s="72" t="s">
        <v>0</v>
      </c>
      <c r="B1" s="63"/>
      <c r="C1" s="64"/>
      <c r="D1" s="65"/>
    </row>
    <row r="2" spans="1:4" x14ac:dyDescent="0.3">
      <c r="A2" s="128" t="s">
        <v>213</v>
      </c>
      <c r="B2" s="63"/>
      <c r="C2" s="64"/>
      <c r="D2" s="65"/>
    </row>
    <row r="3" spans="1:4" x14ac:dyDescent="0.3">
      <c r="A3" s="72" t="s">
        <v>137</v>
      </c>
      <c r="B3" s="63"/>
      <c r="C3" s="64"/>
      <c r="D3" s="65"/>
    </row>
    <row r="4" spans="1:4" x14ac:dyDescent="0.3">
      <c r="A4" s="67"/>
      <c r="B4" s="68"/>
      <c r="C4" s="64"/>
      <c r="D4" s="65"/>
    </row>
    <row r="5" spans="1:4" x14ac:dyDescent="0.3">
      <c r="A5" s="74" t="s">
        <v>139</v>
      </c>
      <c r="B5" s="74" t="s">
        <v>140</v>
      </c>
      <c r="C5" s="75" t="s">
        <v>141</v>
      </c>
      <c r="D5" s="76" t="s">
        <v>142</v>
      </c>
    </row>
    <row r="6" spans="1:4" s="69" customFormat="1" x14ac:dyDescent="0.3">
      <c r="A6" s="77" t="s">
        <v>143</v>
      </c>
      <c r="B6" s="77"/>
      <c r="C6" s="78"/>
      <c r="D6" s="79"/>
    </row>
    <row r="7" spans="1:4" s="70" customFormat="1" x14ac:dyDescent="0.3">
      <c r="A7" s="144" t="s">
        <v>214</v>
      </c>
      <c r="B7" s="80"/>
      <c r="C7" s="81"/>
      <c r="D7" s="130"/>
    </row>
    <row r="8" spans="1:4" x14ac:dyDescent="0.3">
      <c r="A8" s="131">
        <v>1.1000000000000001</v>
      </c>
      <c r="B8" s="83" t="s">
        <v>145</v>
      </c>
      <c r="C8" s="83" t="s">
        <v>167</v>
      </c>
      <c r="D8" s="132">
        <v>136784</v>
      </c>
    </row>
    <row r="9" spans="1:4" ht="17.100000000000001" customHeight="1" x14ac:dyDescent="0.3">
      <c r="A9" s="131">
        <v>2.5</v>
      </c>
      <c r="B9" s="83" t="s">
        <v>145</v>
      </c>
      <c r="C9" s="92" t="s">
        <v>222</v>
      </c>
      <c r="D9" s="132">
        <v>16046</v>
      </c>
    </row>
    <row r="10" spans="1:4" ht="17.100000000000001" customHeight="1" x14ac:dyDescent="0.3">
      <c r="A10" s="131">
        <v>6.1</v>
      </c>
      <c r="B10" s="83" t="s">
        <v>145</v>
      </c>
      <c r="C10" s="92" t="s">
        <v>208</v>
      </c>
      <c r="D10" s="132">
        <v>0</v>
      </c>
    </row>
    <row r="11" spans="1:4" ht="17.100000000000001" customHeight="1" x14ac:dyDescent="0.3">
      <c r="A11" s="131" t="s">
        <v>169</v>
      </c>
      <c r="B11" s="83" t="s">
        <v>149</v>
      </c>
      <c r="C11" s="92" t="s">
        <v>170</v>
      </c>
      <c r="D11" s="132">
        <v>5116</v>
      </c>
    </row>
    <row r="12" spans="1:4" ht="17.100000000000001" customHeight="1" x14ac:dyDescent="0.3">
      <c r="A12" s="131" t="s">
        <v>215</v>
      </c>
      <c r="B12" s="83" t="s">
        <v>149</v>
      </c>
      <c r="C12" s="92" t="s">
        <v>223</v>
      </c>
      <c r="D12" s="132">
        <v>2</v>
      </c>
    </row>
    <row r="13" spans="1:4" s="70" customFormat="1" ht="17.100000000000001" customHeight="1" x14ac:dyDescent="0.3">
      <c r="A13" s="131" t="s">
        <v>216</v>
      </c>
      <c r="B13" s="83" t="s">
        <v>149</v>
      </c>
      <c r="C13" s="116" t="s">
        <v>224</v>
      </c>
      <c r="D13" s="132">
        <v>3</v>
      </c>
    </row>
    <row r="14" spans="1:4" ht="17.100000000000001" customHeight="1" x14ac:dyDescent="0.3">
      <c r="A14" s="131" t="s">
        <v>217</v>
      </c>
      <c r="B14" s="83" t="s">
        <v>149</v>
      </c>
      <c r="C14" s="92" t="s">
        <v>225</v>
      </c>
      <c r="D14" s="132">
        <v>1</v>
      </c>
    </row>
    <row r="15" spans="1:4" ht="17.100000000000001" customHeight="1" x14ac:dyDescent="0.3">
      <c r="A15" s="131" t="s">
        <v>218</v>
      </c>
      <c r="B15" s="83" t="s">
        <v>149</v>
      </c>
      <c r="C15" s="92" t="s">
        <v>226</v>
      </c>
      <c r="D15" s="132">
        <v>1</v>
      </c>
    </row>
    <row r="16" spans="1:4" ht="17.100000000000001" customHeight="1" x14ac:dyDescent="0.3">
      <c r="A16" s="144" t="s">
        <v>219</v>
      </c>
      <c r="B16" s="83"/>
      <c r="C16" s="92"/>
      <c r="D16" s="132"/>
    </row>
    <row r="17" spans="1:4" ht="17.100000000000001" customHeight="1" x14ac:dyDescent="0.3">
      <c r="A17" s="131">
        <v>1.2</v>
      </c>
      <c r="B17" s="83" t="s">
        <v>145</v>
      </c>
      <c r="C17" s="92" t="s">
        <v>146</v>
      </c>
      <c r="D17" s="132">
        <v>1192</v>
      </c>
    </row>
    <row r="18" spans="1:4" ht="17.100000000000001" customHeight="1" x14ac:dyDescent="0.3">
      <c r="A18" s="131">
        <v>6.2</v>
      </c>
      <c r="B18" s="83" t="s">
        <v>145</v>
      </c>
      <c r="C18" s="92" t="s">
        <v>192</v>
      </c>
      <c r="D18" s="132">
        <v>1</v>
      </c>
    </row>
    <row r="19" spans="1:4" s="70" customFormat="1" ht="17.100000000000001" customHeight="1" x14ac:dyDescent="0.3">
      <c r="A19" s="131" t="s">
        <v>220</v>
      </c>
      <c r="B19" s="83" t="s">
        <v>149</v>
      </c>
      <c r="C19" s="92" t="s">
        <v>227</v>
      </c>
      <c r="D19" s="132">
        <v>0</v>
      </c>
    </row>
    <row r="20" spans="1:4" ht="17.100000000000001" customHeight="1" x14ac:dyDescent="0.3">
      <c r="A20" s="131" t="s">
        <v>195</v>
      </c>
      <c r="B20" s="83" t="s">
        <v>149</v>
      </c>
      <c r="C20" s="92" t="s">
        <v>196</v>
      </c>
      <c r="D20" s="132">
        <v>4</v>
      </c>
    </row>
    <row r="21" spans="1:4" x14ac:dyDescent="0.3">
      <c r="A21" s="144" t="s">
        <v>221</v>
      </c>
      <c r="B21" s="83"/>
      <c r="C21" s="92"/>
      <c r="D21" s="132"/>
    </row>
    <row r="22" spans="1:4" x14ac:dyDescent="0.3">
      <c r="A22" s="131">
        <v>5.0999999999999996</v>
      </c>
      <c r="B22" s="83" t="s">
        <v>145</v>
      </c>
      <c r="C22" s="92" t="s">
        <v>147</v>
      </c>
      <c r="D22" s="132">
        <v>10244.9</v>
      </c>
    </row>
    <row r="23" spans="1:4" x14ac:dyDescent="0.3">
      <c r="A23" s="131">
        <v>6.2</v>
      </c>
      <c r="B23" s="83" t="s">
        <v>145</v>
      </c>
      <c r="C23" s="92" t="s">
        <v>192</v>
      </c>
      <c r="D23" s="132">
        <v>0</v>
      </c>
    </row>
    <row r="24" spans="1:4" x14ac:dyDescent="0.3">
      <c r="A24" s="131" t="s">
        <v>171</v>
      </c>
      <c r="B24" s="83" t="s">
        <v>149</v>
      </c>
      <c r="C24" s="92" t="s">
        <v>172</v>
      </c>
      <c r="D24" s="132">
        <v>1345</v>
      </c>
    </row>
    <row r="25" spans="1:4" s="70" customFormat="1" x14ac:dyDescent="0.3">
      <c r="A25" s="131" t="s">
        <v>195</v>
      </c>
      <c r="B25" s="83" t="s">
        <v>149</v>
      </c>
      <c r="C25" s="116" t="s">
        <v>196</v>
      </c>
      <c r="D25" s="132">
        <v>0</v>
      </c>
    </row>
    <row r="26" spans="1:4" s="69" customFormat="1" ht="15" customHeight="1" x14ac:dyDescent="0.3">
      <c r="A26" s="86" t="s">
        <v>151</v>
      </c>
      <c r="B26" s="86"/>
      <c r="C26" s="87"/>
      <c r="D26" s="88" t="s">
        <v>152</v>
      </c>
    </row>
    <row r="27" spans="1:4" s="69" customFormat="1" ht="15" customHeight="1" x14ac:dyDescent="0.3">
      <c r="A27" s="86" t="s">
        <v>153</v>
      </c>
      <c r="B27" s="86"/>
      <c r="C27" s="87"/>
      <c r="D27" s="88"/>
    </row>
  </sheetData>
  <hyperlinks>
    <hyperlink ref="A2" r:id="rId1" xr:uid="{7AC6890D-A99A-440E-8274-B068742F3D8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58FE-68E1-1847-912E-DCE9A249B592}">
  <dimension ref="A1:G75"/>
  <sheetViews>
    <sheetView topLeftCell="A51" zoomScale="135" workbookViewId="0">
      <selection activeCell="B65" sqref="B65"/>
    </sheetView>
  </sheetViews>
  <sheetFormatPr defaultColWidth="10.8984375" defaultRowHeight="15.6" x14ac:dyDescent="0.3"/>
  <cols>
    <col min="1" max="1" width="13" style="66" customWidth="1"/>
    <col min="2" max="2" width="10.8984375" style="66"/>
    <col min="3" max="3" width="54.09765625" style="66" customWidth="1"/>
    <col min="4" max="4" width="14" style="71" customWidth="1"/>
    <col min="5" max="16384" width="10.8984375" style="66"/>
  </cols>
  <sheetData>
    <row r="1" spans="1:7" x14ac:dyDescent="0.3">
      <c r="A1" s="72" t="s">
        <v>0</v>
      </c>
      <c r="B1" s="63"/>
      <c r="C1" s="64"/>
      <c r="D1" s="65"/>
    </row>
    <row r="2" spans="1:7" x14ac:dyDescent="0.3">
      <c r="A2" s="112">
        <v>2019</v>
      </c>
      <c r="B2" s="68"/>
      <c r="C2" s="64"/>
      <c r="D2" s="65"/>
    </row>
    <row r="3" spans="1:7" x14ac:dyDescent="0.3">
      <c r="A3" s="95" t="s">
        <v>155</v>
      </c>
      <c r="B3" s="96" t="s">
        <v>140</v>
      </c>
      <c r="C3" s="96" t="s">
        <v>156</v>
      </c>
      <c r="D3" s="97" t="s">
        <v>157</v>
      </c>
      <c r="E3" s="97" t="s">
        <v>158</v>
      </c>
      <c r="F3" s="97" t="s">
        <v>159</v>
      </c>
      <c r="G3" s="98" t="s">
        <v>160</v>
      </c>
    </row>
    <row r="4" spans="1:7" x14ac:dyDescent="0.3">
      <c r="A4" s="99" t="s">
        <v>161</v>
      </c>
      <c r="B4" s="104"/>
      <c r="C4" s="105"/>
      <c r="D4" s="100"/>
      <c r="E4" s="63"/>
      <c r="F4" s="63"/>
      <c r="G4" s="101"/>
    </row>
    <row r="5" spans="1:7" x14ac:dyDescent="0.3">
      <c r="A5" s="106">
        <v>1.2</v>
      </c>
      <c r="B5" s="83" t="s">
        <v>145</v>
      </c>
      <c r="C5" s="83" t="s">
        <v>146</v>
      </c>
      <c r="D5" s="93">
        <v>520</v>
      </c>
      <c r="E5" s="93">
        <v>0</v>
      </c>
      <c r="F5" s="93">
        <v>0</v>
      </c>
      <c r="G5" s="101">
        <f>SUM(D5:F5)</f>
        <v>520</v>
      </c>
    </row>
    <row r="6" spans="1:7" x14ac:dyDescent="0.3">
      <c r="A6" s="99" t="s">
        <v>162</v>
      </c>
      <c r="B6" s="104"/>
      <c r="C6" s="105"/>
      <c r="D6" s="93"/>
      <c r="E6" s="93"/>
      <c r="F6" s="93"/>
      <c r="G6" s="101"/>
    </row>
    <row r="7" spans="1:7" x14ac:dyDescent="0.3">
      <c r="A7" s="106">
        <v>5.0999999999999996</v>
      </c>
      <c r="B7" s="83" t="s">
        <v>145</v>
      </c>
      <c r="C7" s="83" t="s">
        <v>147</v>
      </c>
      <c r="D7" s="93">
        <v>250000</v>
      </c>
      <c r="E7" s="93">
        <v>0</v>
      </c>
      <c r="F7" s="93">
        <v>0</v>
      </c>
      <c r="G7" s="101">
        <f t="shared" ref="G7:G9" si="0">SUM(D7:F7)</f>
        <v>250000</v>
      </c>
    </row>
    <row r="8" spans="1:7" x14ac:dyDescent="0.3">
      <c r="A8" s="99" t="s">
        <v>163</v>
      </c>
      <c r="B8" s="104"/>
      <c r="C8" s="105"/>
      <c r="D8" s="93"/>
      <c r="E8" s="93"/>
      <c r="F8" s="93"/>
      <c r="G8" s="101"/>
    </row>
    <row r="9" spans="1:7" ht="27.6" x14ac:dyDescent="0.3">
      <c r="A9" s="107" t="s">
        <v>148</v>
      </c>
      <c r="B9" s="108" t="s">
        <v>149</v>
      </c>
      <c r="C9" s="109" t="s">
        <v>150</v>
      </c>
      <c r="D9" s="102">
        <v>100</v>
      </c>
      <c r="E9" s="102">
        <v>0</v>
      </c>
      <c r="F9" s="102">
        <v>120</v>
      </c>
      <c r="G9" s="103">
        <f t="shared" si="0"/>
        <v>220</v>
      </c>
    </row>
    <row r="11" spans="1:7" x14ac:dyDescent="0.3">
      <c r="A11" s="110" t="s">
        <v>185</v>
      </c>
    </row>
    <row r="12" spans="1:7" x14ac:dyDescent="0.3">
      <c r="A12" s="112">
        <v>2021</v>
      </c>
      <c r="B12" s="68"/>
      <c r="C12" s="64"/>
      <c r="D12" s="65"/>
    </row>
    <row r="13" spans="1:7" x14ac:dyDescent="0.3">
      <c r="A13" s="95" t="s">
        <v>155</v>
      </c>
      <c r="B13" s="96" t="s">
        <v>140</v>
      </c>
      <c r="C13" s="96" t="s">
        <v>156</v>
      </c>
      <c r="D13" s="97" t="s">
        <v>157</v>
      </c>
      <c r="E13" s="97" t="s">
        <v>158</v>
      </c>
      <c r="F13" s="97" t="s">
        <v>159</v>
      </c>
      <c r="G13" s="98" t="s">
        <v>160</v>
      </c>
    </row>
    <row r="14" spans="1:7" x14ac:dyDescent="0.3">
      <c r="A14" s="99" t="s">
        <v>161</v>
      </c>
      <c r="B14" s="104"/>
      <c r="C14" s="105"/>
      <c r="D14" s="100"/>
      <c r="E14" s="63"/>
      <c r="F14" s="63"/>
      <c r="G14" s="101"/>
    </row>
    <row r="15" spans="1:7" x14ac:dyDescent="0.3">
      <c r="A15" s="106">
        <v>1.1000000000000001</v>
      </c>
      <c r="B15" s="83" t="s">
        <v>145</v>
      </c>
      <c r="C15" s="83" t="s">
        <v>167</v>
      </c>
      <c r="D15" s="93">
        <v>488</v>
      </c>
      <c r="E15" s="93">
        <v>0</v>
      </c>
      <c r="F15" s="93">
        <v>0</v>
      </c>
      <c r="G15" s="101">
        <f>SUM(D15:F15)</f>
        <v>488</v>
      </c>
    </row>
    <row r="16" spans="1:7" x14ac:dyDescent="0.3">
      <c r="A16" s="106" t="s">
        <v>169</v>
      </c>
      <c r="B16" s="83" t="s">
        <v>149</v>
      </c>
      <c r="C16" s="83" t="s">
        <v>170</v>
      </c>
      <c r="D16" s="93">
        <v>198</v>
      </c>
      <c r="E16" s="93">
        <v>0</v>
      </c>
      <c r="F16" s="93">
        <v>0</v>
      </c>
      <c r="G16" s="101">
        <f t="shared" ref="G16:G27" si="1">SUM(D16:F16)</f>
        <v>198</v>
      </c>
    </row>
    <row r="17" spans="1:7" x14ac:dyDescent="0.3">
      <c r="A17" s="113" t="s">
        <v>186</v>
      </c>
      <c r="B17" s="104"/>
      <c r="C17" s="105"/>
      <c r="D17" s="100"/>
      <c r="E17" s="93"/>
      <c r="F17" s="93"/>
      <c r="G17" s="101"/>
    </row>
    <row r="18" spans="1:7" x14ac:dyDescent="0.3">
      <c r="A18" s="106" t="s">
        <v>171</v>
      </c>
      <c r="B18" s="83" t="s">
        <v>149</v>
      </c>
      <c r="C18" s="83" t="s">
        <v>172</v>
      </c>
      <c r="D18" s="93">
        <v>56</v>
      </c>
      <c r="E18" s="93">
        <v>0</v>
      </c>
      <c r="F18" s="93">
        <v>0</v>
      </c>
      <c r="G18" s="101">
        <f t="shared" si="1"/>
        <v>56</v>
      </c>
    </row>
    <row r="19" spans="1:7" x14ac:dyDescent="0.3">
      <c r="A19" s="106" t="s">
        <v>173</v>
      </c>
      <c r="B19" s="83" t="s">
        <v>149</v>
      </c>
      <c r="C19" s="83" t="s">
        <v>174</v>
      </c>
      <c r="D19" s="93">
        <v>1</v>
      </c>
      <c r="E19" s="93">
        <v>0</v>
      </c>
      <c r="F19" s="93">
        <v>0</v>
      </c>
      <c r="G19" s="101">
        <f t="shared" si="1"/>
        <v>1</v>
      </c>
    </row>
    <row r="20" spans="1:7" x14ac:dyDescent="0.3">
      <c r="A20" s="113" t="s">
        <v>187</v>
      </c>
      <c r="B20" s="104"/>
      <c r="C20" s="105"/>
      <c r="D20" s="93"/>
      <c r="E20" s="93"/>
      <c r="F20" s="93"/>
      <c r="G20" s="101"/>
    </row>
    <row r="21" spans="1:7" x14ac:dyDescent="0.3">
      <c r="A21" s="106">
        <v>4.0999999999999996</v>
      </c>
      <c r="B21" s="83" t="s">
        <v>145</v>
      </c>
      <c r="C21" s="83" t="s">
        <v>168</v>
      </c>
      <c r="D21" s="93">
        <v>715.5</v>
      </c>
      <c r="E21" s="93">
        <v>0</v>
      </c>
      <c r="F21" s="93">
        <v>0</v>
      </c>
      <c r="G21" s="101">
        <f t="shared" si="1"/>
        <v>715.5</v>
      </c>
    </row>
    <row r="22" spans="1:7" x14ac:dyDescent="0.3">
      <c r="A22" s="106" t="s">
        <v>175</v>
      </c>
      <c r="B22" s="83" t="s">
        <v>149</v>
      </c>
      <c r="C22" s="83" t="s">
        <v>176</v>
      </c>
      <c r="D22" s="93">
        <v>4</v>
      </c>
      <c r="E22" s="93">
        <v>0</v>
      </c>
      <c r="F22" s="93">
        <v>0</v>
      </c>
      <c r="G22" s="101">
        <f t="shared" si="1"/>
        <v>4</v>
      </c>
    </row>
    <row r="23" spans="1:7" x14ac:dyDescent="0.3">
      <c r="A23" s="114" t="s">
        <v>188</v>
      </c>
      <c r="B23" s="104"/>
      <c r="C23" s="105"/>
      <c r="D23" s="93"/>
      <c r="E23" s="93"/>
      <c r="F23" s="93"/>
      <c r="G23" s="101"/>
    </row>
    <row r="24" spans="1:7" x14ac:dyDescent="0.3">
      <c r="A24" s="106" t="s">
        <v>177</v>
      </c>
      <c r="B24" s="83" t="s">
        <v>149</v>
      </c>
      <c r="C24" s="83" t="s">
        <v>178</v>
      </c>
      <c r="D24" s="93">
        <v>4</v>
      </c>
      <c r="E24" s="93">
        <v>0</v>
      </c>
      <c r="F24" s="93">
        <v>0</v>
      </c>
      <c r="G24" s="101">
        <f t="shared" si="1"/>
        <v>4</v>
      </c>
    </row>
    <row r="25" spans="1:7" x14ac:dyDescent="0.3">
      <c r="A25" s="106" t="s">
        <v>179</v>
      </c>
      <c r="B25" s="83" t="s">
        <v>149</v>
      </c>
      <c r="C25" s="83" t="s">
        <v>180</v>
      </c>
      <c r="D25" s="93">
        <v>0</v>
      </c>
      <c r="E25" s="93">
        <v>0</v>
      </c>
      <c r="F25" s="93">
        <v>0</v>
      </c>
      <c r="G25" s="101">
        <f t="shared" si="1"/>
        <v>0</v>
      </c>
    </row>
    <row r="26" spans="1:7" x14ac:dyDescent="0.3">
      <c r="A26" s="106" t="s">
        <v>181</v>
      </c>
      <c r="B26" s="83" t="s">
        <v>149</v>
      </c>
      <c r="C26" s="83" t="s">
        <v>182</v>
      </c>
      <c r="D26" s="93">
        <v>0</v>
      </c>
      <c r="E26" s="93">
        <v>0</v>
      </c>
      <c r="F26" s="93">
        <v>0</v>
      </c>
      <c r="G26" s="101">
        <f t="shared" si="1"/>
        <v>0</v>
      </c>
    </row>
    <row r="27" spans="1:7" s="63" customFormat="1" ht="13.8" x14ac:dyDescent="0.3">
      <c r="A27" s="125" t="s">
        <v>183</v>
      </c>
      <c r="B27" s="126" t="s">
        <v>149</v>
      </c>
      <c r="C27" s="126" t="s">
        <v>184</v>
      </c>
      <c r="D27" s="127">
        <v>1</v>
      </c>
      <c r="E27" s="102">
        <v>0</v>
      </c>
      <c r="F27" s="102">
        <v>0</v>
      </c>
      <c r="G27" s="103">
        <f t="shared" si="1"/>
        <v>1</v>
      </c>
    </row>
    <row r="29" spans="1:7" x14ac:dyDescent="0.3">
      <c r="A29" s="121">
        <v>2022</v>
      </c>
      <c r="B29" s="63"/>
      <c r="C29" s="64"/>
      <c r="D29" s="65"/>
    </row>
    <row r="30" spans="1:7" x14ac:dyDescent="0.3">
      <c r="A30" s="95" t="s">
        <v>155</v>
      </c>
      <c r="B30" s="96" t="s">
        <v>140</v>
      </c>
      <c r="C30" s="96" t="s">
        <v>156</v>
      </c>
      <c r="D30" s="97" t="s">
        <v>157</v>
      </c>
      <c r="E30" s="97" t="s">
        <v>158</v>
      </c>
      <c r="F30" s="97" t="s">
        <v>159</v>
      </c>
      <c r="G30" s="98" t="s">
        <v>160</v>
      </c>
    </row>
    <row r="31" spans="1:7" x14ac:dyDescent="0.3">
      <c r="A31" s="99" t="s">
        <v>161</v>
      </c>
      <c r="B31" s="104"/>
      <c r="C31" s="105"/>
      <c r="D31" s="100"/>
      <c r="E31" s="63"/>
      <c r="F31" s="63"/>
      <c r="G31" s="101"/>
    </row>
    <row r="32" spans="1:7" ht="15" customHeight="1" x14ac:dyDescent="0.3">
      <c r="A32" s="106">
        <v>1.1000000000000001</v>
      </c>
      <c r="B32" s="83" t="s">
        <v>145</v>
      </c>
      <c r="C32" s="92" t="s">
        <v>167</v>
      </c>
      <c r="D32" s="93">
        <v>359</v>
      </c>
      <c r="E32" s="93">
        <v>0</v>
      </c>
      <c r="F32" s="93">
        <v>0</v>
      </c>
      <c r="G32" s="101">
        <f>SUM(D32:F32)</f>
        <v>359</v>
      </c>
    </row>
    <row r="33" spans="1:7" ht="15" customHeight="1" x14ac:dyDescent="0.3">
      <c r="A33" s="106">
        <v>1.2</v>
      </c>
      <c r="B33" s="83" t="s">
        <v>145</v>
      </c>
      <c r="C33" s="92" t="s">
        <v>146</v>
      </c>
      <c r="D33" s="93">
        <f>7+50</f>
        <v>57</v>
      </c>
      <c r="E33" s="93">
        <v>0</v>
      </c>
      <c r="F33" s="93">
        <v>0</v>
      </c>
      <c r="G33" s="101">
        <f t="shared" ref="G33:G53" si="2">SUM(D33:F33)</f>
        <v>57</v>
      </c>
    </row>
    <row r="34" spans="1:7" ht="15" customHeight="1" x14ac:dyDescent="0.3">
      <c r="A34" s="106" t="s">
        <v>169</v>
      </c>
      <c r="B34" s="83" t="s">
        <v>149</v>
      </c>
      <c r="C34" s="92" t="s">
        <v>170</v>
      </c>
      <c r="D34" s="93">
        <f>17499+3201</f>
        <v>20700</v>
      </c>
      <c r="E34" s="93">
        <v>0</v>
      </c>
      <c r="F34" s="93">
        <v>0</v>
      </c>
      <c r="G34" s="101">
        <f t="shared" si="2"/>
        <v>20700</v>
      </c>
    </row>
    <row r="35" spans="1:7" ht="15" customHeight="1" x14ac:dyDescent="0.3">
      <c r="A35" s="99" t="s">
        <v>186</v>
      </c>
      <c r="B35" s="104"/>
      <c r="C35" s="105"/>
      <c r="D35" s="123"/>
      <c r="E35" s="93"/>
      <c r="F35" s="93"/>
      <c r="G35" s="101"/>
    </row>
    <row r="36" spans="1:7" ht="15" customHeight="1" x14ac:dyDescent="0.3">
      <c r="A36" s="106">
        <v>2.1</v>
      </c>
      <c r="B36" s="83" t="s">
        <v>145</v>
      </c>
      <c r="C36" s="92" t="s">
        <v>198</v>
      </c>
      <c r="D36" s="124">
        <f>1+8</f>
        <v>9</v>
      </c>
      <c r="E36" s="93">
        <v>0</v>
      </c>
      <c r="F36" s="93">
        <v>0</v>
      </c>
      <c r="G36" s="101">
        <f t="shared" si="2"/>
        <v>9</v>
      </c>
    </row>
    <row r="37" spans="1:7" ht="15" customHeight="1" x14ac:dyDescent="0.3">
      <c r="A37" s="106" t="s">
        <v>171</v>
      </c>
      <c r="B37" s="83" t="s">
        <v>149</v>
      </c>
      <c r="C37" s="92" t="s">
        <v>172</v>
      </c>
      <c r="D37" s="93">
        <f>25+10207+1378</f>
        <v>11610</v>
      </c>
      <c r="E37" s="93">
        <v>0</v>
      </c>
      <c r="F37" s="93">
        <v>0</v>
      </c>
      <c r="G37" s="101">
        <f t="shared" si="2"/>
        <v>11610</v>
      </c>
    </row>
    <row r="38" spans="1:7" ht="15" customHeight="1" x14ac:dyDescent="0.3">
      <c r="A38" s="106" t="s">
        <v>200</v>
      </c>
      <c r="B38" s="83" t="s">
        <v>149</v>
      </c>
      <c r="C38" s="92" t="s">
        <v>201</v>
      </c>
      <c r="D38" s="93">
        <v>53661</v>
      </c>
      <c r="E38" s="93"/>
      <c r="F38" s="93">
        <v>0</v>
      </c>
      <c r="G38" s="101">
        <f t="shared" si="2"/>
        <v>53661</v>
      </c>
    </row>
    <row r="39" spans="1:7" ht="15" customHeight="1" x14ac:dyDescent="0.3">
      <c r="A39" s="106" t="s">
        <v>193</v>
      </c>
      <c r="B39" s="83" t="s">
        <v>149</v>
      </c>
      <c r="C39" s="92" t="s">
        <v>194</v>
      </c>
      <c r="D39" s="124">
        <v>18</v>
      </c>
      <c r="E39" s="93">
        <v>0</v>
      </c>
      <c r="F39" s="93">
        <v>0</v>
      </c>
      <c r="G39" s="101">
        <f t="shared" si="2"/>
        <v>18</v>
      </c>
    </row>
    <row r="40" spans="1:7" ht="15" customHeight="1" x14ac:dyDescent="0.3">
      <c r="A40" s="99" t="s">
        <v>211</v>
      </c>
      <c r="B40" s="104"/>
      <c r="C40" s="105"/>
      <c r="D40" s="100"/>
      <c r="E40" s="93"/>
      <c r="F40" s="93"/>
      <c r="G40" s="101"/>
    </row>
    <row r="41" spans="1:7" ht="15" customHeight="1" x14ac:dyDescent="0.3">
      <c r="A41" s="106">
        <v>3.1</v>
      </c>
      <c r="B41" s="83" t="s">
        <v>145</v>
      </c>
      <c r="C41" s="92" t="s">
        <v>205</v>
      </c>
      <c r="D41" s="93">
        <v>10800</v>
      </c>
      <c r="E41" s="93">
        <v>0</v>
      </c>
      <c r="F41" s="93">
        <v>0</v>
      </c>
      <c r="G41" s="101">
        <f t="shared" si="2"/>
        <v>10800</v>
      </c>
    </row>
    <row r="42" spans="1:7" ht="15" customHeight="1" x14ac:dyDescent="0.3">
      <c r="A42" s="99" t="s">
        <v>212</v>
      </c>
      <c r="B42" s="83"/>
      <c r="C42" s="92"/>
      <c r="D42" s="118"/>
      <c r="E42" s="93"/>
      <c r="F42" s="93"/>
      <c r="G42" s="101"/>
    </row>
    <row r="43" spans="1:7" ht="15" customHeight="1" x14ac:dyDescent="0.3">
      <c r="A43" s="106">
        <v>4.0999999999999996</v>
      </c>
      <c r="B43" s="83" t="s">
        <v>145</v>
      </c>
      <c r="C43" s="92" t="s">
        <v>168</v>
      </c>
      <c r="D43" s="93">
        <v>9805</v>
      </c>
      <c r="E43" s="93">
        <v>0</v>
      </c>
      <c r="F43" s="93">
        <v>0</v>
      </c>
      <c r="G43" s="101">
        <f t="shared" si="2"/>
        <v>9805</v>
      </c>
    </row>
    <row r="44" spans="1:7" ht="15" customHeight="1" x14ac:dyDescent="0.3">
      <c r="A44" s="106">
        <v>4.3</v>
      </c>
      <c r="B44" s="83" t="s">
        <v>145</v>
      </c>
      <c r="C44" s="92" t="s">
        <v>206</v>
      </c>
      <c r="D44" s="93">
        <v>0</v>
      </c>
      <c r="E44" s="93"/>
      <c r="F44" s="93">
        <v>0</v>
      </c>
      <c r="G44" s="101">
        <f t="shared" si="2"/>
        <v>0</v>
      </c>
    </row>
    <row r="45" spans="1:7" ht="15" customHeight="1" x14ac:dyDescent="0.3">
      <c r="A45" s="106" t="s">
        <v>175</v>
      </c>
      <c r="B45" s="83" t="s">
        <v>149</v>
      </c>
      <c r="C45" s="92" t="s">
        <v>176</v>
      </c>
      <c r="D45" s="93">
        <v>4</v>
      </c>
      <c r="E45" s="93"/>
      <c r="F45" s="93">
        <v>0</v>
      </c>
      <c r="G45" s="101">
        <f t="shared" si="2"/>
        <v>4</v>
      </c>
    </row>
    <row r="46" spans="1:7" ht="15" customHeight="1" x14ac:dyDescent="0.3">
      <c r="A46" s="99" t="s">
        <v>162</v>
      </c>
      <c r="B46" s="104"/>
      <c r="C46" s="105"/>
      <c r="D46" s="100"/>
      <c r="E46" s="93"/>
      <c r="F46" s="93"/>
      <c r="G46" s="101"/>
    </row>
    <row r="47" spans="1:7" ht="15" customHeight="1" x14ac:dyDescent="0.3">
      <c r="A47" s="106" t="s">
        <v>195</v>
      </c>
      <c r="B47" s="83" t="s">
        <v>149</v>
      </c>
      <c r="C47" s="92" t="s">
        <v>196</v>
      </c>
      <c r="D47" s="93">
        <f>18+1</f>
        <v>19</v>
      </c>
      <c r="E47" s="93">
        <v>0</v>
      </c>
      <c r="F47" s="93">
        <v>0</v>
      </c>
      <c r="G47" s="101">
        <f t="shared" si="2"/>
        <v>19</v>
      </c>
    </row>
    <row r="48" spans="1:7" ht="15" customHeight="1" x14ac:dyDescent="0.3">
      <c r="A48" s="99" t="s">
        <v>163</v>
      </c>
      <c r="B48" s="104"/>
      <c r="C48" s="105"/>
      <c r="D48" s="123"/>
      <c r="E48" s="93"/>
      <c r="F48" s="93"/>
      <c r="G48" s="101"/>
    </row>
    <row r="49" spans="1:7" ht="15" customHeight="1" x14ac:dyDescent="0.3">
      <c r="A49" s="106">
        <v>6.1</v>
      </c>
      <c r="B49" s="83" t="s">
        <v>145</v>
      </c>
      <c r="C49" s="92" t="s">
        <v>208</v>
      </c>
      <c r="D49" s="93">
        <v>0</v>
      </c>
      <c r="E49" s="93">
        <v>0</v>
      </c>
      <c r="F49" s="93">
        <v>0</v>
      </c>
      <c r="G49" s="101">
        <f t="shared" si="2"/>
        <v>0</v>
      </c>
    </row>
    <row r="50" spans="1:7" ht="15" customHeight="1" x14ac:dyDescent="0.3">
      <c r="A50" s="106">
        <v>6.2</v>
      </c>
      <c r="B50" s="83" t="s">
        <v>145</v>
      </c>
      <c r="C50" s="92" t="s">
        <v>192</v>
      </c>
      <c r="D50" s="93">
        <f>1+7</f>
        <v>8</v>
      </c>
      <c r="E50" s="93">
        <v>0</v>
      </c>
      <c r="F50" s="93">
        <v>0</v>
      </c>
      <c r="G50" s="101">
        <f t="shared" si="2"/>
        <v>8</v>
      </c>
    </row>
    <row r="51" spans="1:7" ht="15" customHeight="1" x14ac:dyDescent="0.3">
      <c r="A51" s="106" t="s">
        <v>148</v>
      </c>
      <c r="B51" s="83" t="s">
        <v>149</v>
      </c>
      <c r="C51" s="92" t="s">
        <v>150</v>
      </c>
      <c r="D51" s="93">
        <v>12</v>
      </c>
      <c r="E51" s="93">
        <v>0</v>
      </c>
      <c r="F51" s="122">
        <v>75</v>
      </c>
      <c r="G51" s="101">
        <f t="shared" si="2"/>
        <v>87</v>
      </c>
    </row>
    <row r="52" spans="1:7" ht="15" customHeight="1" x14ac:dyDescent="0.3">
      <c r="A52" s="106" t="s">
        <v>202</v>
      </c>
      <c r="B52" s="83" t="s">
        <v>149</v>
      </c>
      <c r="C52" s="92" t="s">
        <v>203</v>
      </c>
      <c r="D52" s="93">
        <v>1</v>
      </c>
      <c r="E52" s="93">
        <v>0</v>
      </c>
      <c r="F52" s="93">
        <v>0</v>
      </c>
      <c r="G52" s="101">
        <f t="shared" si="2"/>
        <v>1</v>
      </c>
    </row>
    <row r="53" spans="1:7" ht="15" customHeight="1" x14ac:dyDescent="0.3">
      <c r="A53" s="107" t="s">
        <v>209</v>
      </c>
      <c r="B53" s="108" t="s">
        <v>149</v>
      </c>
      <c r="C53" s="109" t="s">
        <v>210</v>
      </c>
      <c r="D53" s="102">
        <v>0</v>
      </c>
      <c r="E53" s="102">
        <v>0</v>
      </c>
      <c r="F53" s="102">
        <v>2</v>
      </c>
      <c r="G53" s="103">
        <f t="shared" si="2"/>
        <v>2</v>
      </c>
    </row>
    <row r="55" spans="1:7" x14ac:dyDescent="0.3">
      <c r="A55" s="121">
        <v>2023</v>
      </c>
      <c r="B55" s="63"/>
      <c r="C55" s="64"/>
      <c r="D55" s="65"/>
    </row>
    <row r="56" spans="1:7" x14ac:dyDescent="0.3">
      <c r="A56" s="95" t="s">
        <v>155</v>
      </c>
      <c r="B56" s="96" t="s">
        <v>140</v>
      </c>
      <c r="C56" s="96" t="s">
        <v>156</v>
      </c>
      <c r="D56" s="97" t="s">
        <v>157</v>
      </c>
      <c r="E56" s="97" t="s">
        <v>158</v>
      </c>
      <c r="F56" s="97" t="s">
        <v>159</v>
      </c>
      <c r="G56" s="98" t="s">
        <v>160</v>
      </c>
    </row>
    <row r="57" spans="1:7" x14ac:dyDescent="0.3">
      <c r="A57" s="99" t="s">
        <v>161</v>
      </c>
      <c r="B57" s="63"/>
      <c r="C57" s="63"/>
      <c r="D57" s="133"/>
      <c r="E57" s="63"/>
      <c r="F57" s="63"/>
      <c r="G57" s="101"/>
    </row>
    <row r="58" spans="1:7" x14ac:dyDescent="0.3">
      <c r="A58" s="129">
        <v>1.1000000000000001</v>
      </c>
      <c r="B58" s="63" t="s">
        <v>145</v>
      </c>
      <c r="C58" s="63" t="s">
        <v>167</v>
      </c>
      <c r="D58" s="135">
        <v>136784</v>
      </c>
      <c r="E58" s="63"/>
      <c r="F58" s="63"/>
      <c r="G58" s="101">
        <v>136784</v>
      </c>
    </row>
    <row r="59" spans="1:7" x14ac:dyDescent="0.3">
      <c r="A59" s="129">
        <v>1.2</v>
      </c>
      <c r="B59" s="63" t="s">
        <v>145</v>
      </c>
      <c r="C59" s="63" t="s">
        <v>146</v>
      </c>
      <c r="D59" s="135">
        <v>1192</v>
      </c>
      <c r="E59" s="63"/>
      <c r="F59" s="63"/>
      <c r="G59" s="101">
        <v>1192</v>
      </c>
    </row>
    <row r="60" spans="1:7" x14ac:dyDescent="0.3">
      <c r="A60" s="129" t="s">
        <v>169</v>
      </c>
      <c r="B60" s="63" t="s">
        <v>149</v>
      </c>
      <c r="C60" s="63" t="s">
        <v>170</v>
      </c>
      <c r="D60" s="135">
        <v>5116</v>
      </c>
      <c r="E60" s="63"/>
      <c r="F60" s="63"/>
      <c r="G60" s="101">
        <v>5116</v>
      </c>
    </row>
    <row r="61" spans="1:7" x14ac:dyDescent="0.3">
      <c r="A61" s="129" t="s">
        <v>215</v>
      </c>
      <c r="B61" s="63" t="s">
        <v>149</v>
      </c>
      <c r="C61" s="63" t="s">
        <v>223</v>
      </c>
      <c r="D61" s="135">
        <v>2</v>
      </c>
      <c r="E61" s="63"/>
      <c r="F61" s="63"/>
      <c r="G61" s="101">
        <v>2</v>
      </c>
    </row>
    <row r="62" spans="1:7" x14ac:dyDescent="0.3">
      <c r="A62" s="129" t="s">
        <v>216</v>
      </c>
      <c r="B62" s="63" t="s">
        <v>149</v>
      </c>
      <c r="C62" s="63" t="s">
        <v>224</v>
      </c>
      <c r="D62" s="135">
        <v>3</v>
      </c>
      <c r="E62" s="63"/>
      <c r="F62" s="63"/>
      <c r="G62" s="101">
        <v>3</v>
      </c>
    </row>
    <row r="63" spans="1:7" x14ac:dyDescent="0.3">
      <c r="A63" s="99" t="s">
        <v>186</v>
      </c>
      <c r="B63" s="63"/>
      <c r="C63" s="63"/>
      <c r="D63" s="136"/>
      <c r="E63" s="63"/>
      <c r="F63" s="63"/>
      <c r="G63" s="101"/>
    </row>
    <row r="64" spans="1:7" x14ac:dyDescent="0.3">
      <c r="A64" s="129">
        <v>2.5</v>
      </c>
      <c r="B64" s="63" t="s">
        <v>145</v>
      </c>
      <c r="C64" s="63" t="s">
        <v>222</v>
      </c>
      <c r="D64" s="135">
        <v>16046</v>
      </c>
      <c r="E64" s="63"/>
      <c r="F64" s="63"/>
      <c r="G64" s="101">
        <v>16046</v>
      </c>
    </row>
    <row r="65" spans="1:7" x14ac:dyDescent="0.3">
      <c r="A65" s="129" t="s">
        <v>171</v>
      </c>
      <c r="B65" s="63" t="s">
        <v>149</v>
      </c>
      <c r="C65" s="63" t="s">
        <v>172</v>
      </c>
      <c r="D65" s="135">
        <v>1345</v>
      </c>
      <c r="E65" s="63"/>
      <c r="F65" s="63"/>
      <c r="G65" s="101">
        <v>1345</v>
      </c>
    </row>
    <row r="66" spans="1:7" x14ac:dyDescent="0.3">
      <c r="A66" s="129" t="s">
        <v>217</v>
      </c>
      <c r="B66" s="63" t="s">
        <v>149</v>
      </c>
      <c r="C66" s="63" t="s">
        <v>225</v>
      </c>
      <c r="D66" s="135">
        <v>1</v>
      </c>
      <c r="E66" s="63"/>
      <c r="F66" s="63"/>
      <c r="G66" s="101">
        <v>1</v>
      </c>
    </row>
    <row r="67" spans="1:7" x14ac:dyDescent="0.3">
      <c r="A67" s="99" t="s">
        <v>211</v>
      </c>
      <c r="B67" s="63"/>
      <c r="C67" s="63"/>
      <c r="D67" s="136"/>
      <c r="E67" s="63"/>
      <c r="F67" s="63"/>
      <c r="G67" s="101"/>
    </row>
    <row r="68" spans="1:7" x14ac:dyDescent="0.3">
      <c r="A68" s="129" t="s">
        <v>220</v>
      </c>
      <c r="B68" s="63" t="s">
        <v>149</v>
      </c>
      <c r="C68" s="63" t="s">
        <v>227</v>
      </c>
      <c r="D68" s="135">
        <v>0</v>
      </c>
      <c r="E68" s="63"/>
      <c r="F68" s="63"/>
      <c r="G68" s="101">
        <v>0</v>
      </c>
    </row>
    <row r="69" spans="1:7" x14ac:dyDescent="0.3">
      <c r="A69" s="99" t="s">
        <v>162</v>
      </c>
      <c r="B69" s="63"/>
      <c r="C69" s="63"/>
      <c r="D69" s="136"/>
      <c r="E69" s="63"/>
      <c r="F69" s="63"/>
      <c r="G69" s="101"/>
    </row>
    <row r="70" spans="1:7" x14ac:dyDescent="0.3">
      <c r="A70" s="129">
        <v>5.0999999999999996</v>
      </c>
      <c r="B70" s="63" t="s">
        <v>145</v>
      </c>
      <c r="C70" s="63" t="s">
        <v>147</v>
      </c>
      <c r="D70" s="135">
        <v>10244.9</v>
      </c>
      <c r="E70" s="63"/>
      <c r="F70" s="63"/>
      <c r="G70" s="101">
        <v>10244.9</v>
      </c>
    </row>
    <row r="71" spans="1:7" x14ac:dyDescent="0.3">
      <c r="A71" s="129" t="s">
        <v>195</v>
      </c>
      <c r="B71" s="63" t="s">
        <v>149</v>
      </c>
      <c r="C71" s="63" t="s">
        <v>196</v>
      </c>
      <c r="D71" s="135">
        <v>4</v>
      </c>
      <c r="E71" s="63"/>
      <c r="F71" s="63"/>
      <c r="G71" s="101">
        <v>4</v>
      </c>
    </row>
    <row r="72" spans="1:7" x14ac:dyDescent="0.3">
      <c r="A72" s="99" t="s">
        <v>163</v>
      </c>
      <c r="B72" s="63"/>
      <c r="C72" s="63"/>
      <c r="D72" s="136"/>
      <c r="E72" s="63"/>
      <c r="F72" s="63"/>
      <c r="G72" s="101"/>
    </row>
    <row r="73" spans="1:7" x14ac:dyDescent="0.3">
      <c r="A73" s="129">
        <v>6.1</v>
      </c>
      <c r="B73" s="63" t="s">
        <v>145</v>
      </c>
      <c r="C73" s="63" t="s">
        <v>208</v>
      </c>
      <c r="D73" s="135">
        <v>0</v>
      </c>
      <c r="E73" s="63"/>
      <c r="F73" s="63"/>
      <c r="G73" s="101">
        <v>0</v>
      </c>
    </row>
    <row r="74" spans="1:7" x14ac:dyDescent="0.3">
      <c r="A74" s="129">
        <v>6.2</v>
      </c>
      <c r="B74" s="63" t="s">
        <v>145</v>
      </c>
      <c r="C74" s="63" t="s">
        <v>192</v>
      </c>
      <c r="D74" s="135">
        <v>1</v>
      </c>
      <c r="E74" s="63"/>
      <c r="F74" s="63"/>
      <c r="G74" s="101">
        <v>1</v>
      </c>
    </row>
    <row r="75" spans="1:7" x14ac:dyDescent="0.3">
      <c r="A75" s="134" t="s">
        <v>218</v>
      </c>
      <c r="B75" s="126" t="s">
        <v>149</v>
      </c>
      <c r="C75" s="126" t="s">
        <v>226</v>
      </c>
      <c r="D75" s="137">
        <v>1</v>
      </c>
      <c r="E75" s="126"/>
      <c r="F75" s="126"/>
      <c r="G75" s="103">
        <v>1</v>
      </c>
    </row>
  </sheetData>
  <autoFilter ref="A56:G75" xr:uid="{A05158FE-68E1-1847-912E-DCE9A249B592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7F6D3-1450-42AA-BD3D-EA6DF043EF5E}">
  <ds:schemaRefs>
    <ds:schemaRef ds:uri="600e8ff9-9ee0-49b5-be24-8a4cae0e22ab"/>
    <ds:schemaRef ds:uri="http://purl.org/dc/dcmitype/"/>
    <ds:schemaRef ds:uri="c1fdd505-2570-46c2-bd04-3e0f2d874cf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89EB8CD-A688-4521-8996-FB24A0E20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E8DAE-7308-41F9-B0CA-B0AC63CB1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2010-2018</vt:lpstr>
      <vt:lpstr>2019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2019-04-10T07:21:12Z</dcterms:created>
  <dcterms:modified xsi:type="dcterms:W3CDTF">2024-05-22T07:48:09Z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2023-05-19T02:15:23Z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7801fba9-d1fd-40cb-b9bc-41c98e97aac7</vt:lpwstr>
  </property>
  <property fmtid="{D5CDD505-2E9C-101B-9397-08002B2CF9AE}" pid="24" name="MSIP_Label_817d4574-7375-4d17-b29c-6e4c6df0fcb0_ContentBits">
    <vt:lpwstr>2</vt:lpwstr>
  </property>
</Properties>
</file>