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4" documentId="11_42E0A2E29B63553E558AC2F707CEA2DBA9226627" xr6:coauthVersionLast="47" xr6:coauthVersionMax="47" xr10:uidLastSave="{26B9714A-C857-42B0-9276-B47851E5D92B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Sheet1!$A$1:$H$106</definedName>
    <definedName name="_xlnm.Print_Titles" localSheetId="0">Sheet1!$11:$11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E96" i="1"/>
  <c r="E87" i="1"/>
  <c r="E71" i="1" s="1"/>
  <c r="C71" i="1"/>
  <c r="C56" i="1"/>
  <c r="C46" i="1" s="1"/>
  <c r="E46" i="1"/>
  <c r="E37" i="1"/>
  <c r="C37" i="1"/>
  <c r="E16" i="1"/>
  <c r="E13" i="1" s="1"/>
  <c r="E101" i="1" l="1"/>
</calcChain>
</file>

<file path=xl/sharedStrings.xml><?xml version="1.0" encoding="utf-8"?>
<sst xmlns="http://schemas.openxmlformats.org/spreadsheetml/2006/main" count="114" uniqueCount="80">
  <si>
    <t>CENTRAL AND WEST ASIA</t>
  </si>
  <si>
    <t>EAST ASIA</t>
  </si>
  <si>
    <t>SOUTH ASIA</t>
  </si>
  <si>
    <t>SOUTHEAST ASIA</t>
  </si>
  <si>
    <t xml:space="preserve">Source 
of Cofinancing </t>
  </si>
  <si>
    <r>
      <t>ADB 
Amount</t>
    </r>
    <r>
      <rPr>
        <vertAlign val="superscript"/>
        <sz val="10"/>
        <color theme="1"/>
        <rFont val="Arial"/>
        <family val="2"/>
      </rPr>
      <t>a</t>
    </r>
  </si>
  <si>
    <t>Participants under risk transfer arrangements</t>
  </si>
  <si>
    <t>($ million)</t>
  </si>
  <si>
    <t>REGIONAL</t>
  </si>
  <si>
    <t xml:space="preserve">   Georgia</t>
  </si>
  <si>
    <t xml:space="preserve">   Pakistan</t>
  </si>
  <si>
    <t xml:space="preserve">   Uzbekistan</t>
  </si>
  <si>
    <t xml:space="preserve">   China, People’s Republic of</t>
  </si>
  <si>
    <t xml:space="preserve">   Bangladesh</t>
  </si>
  <si>
    <t xml:space="preserve">   India</t>
  </si>
  <si>
    <t xml:space="preserve">   Indonesia</t>
  </si>
  <si>
    <t xml:space="preserve">   Thailand</t>
  </si>
  <si>
    <t xml:space="preserve">   Viet Nam</t>
  </si>
  <si>
    <t xml:space="preserve">   Risk Transfer Arrangements</t>
  </si>
  <si>
    <t>Region/Country/Project Name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</si>
  <si>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For projects, this refers to the approved amount. For Trade and Supply Chain Finance Program and Microfinance Program, this refers to the committed amount.</t>
    </r>
  </si>
  <si>
    <t>Trade and Supply Chain Finance Program</t>
  </si>
  <si>
    <t>Nepal</t>
  </si>
  <si>
    <t>Sri Lanka</t>
  </si>
  <si>
    <t>Malaysia</t>
  </si>
  <si>
    <t>Commercial Cofinancing</t>
  </si>
  <si>
    <t>Standard Chartered Bank</t>
  </si>
  <si>
    <t>BlueOrchard Microfinance Fund</t>
  </si>
  <si>
    <t>Various international banks/financial institutions</t>
  </si>
  <si>
    <t>Japan International Cooperation Agency</t>
  </si>
  <si>
    <t xml:space="preserve">   Risk Transfer Arrangements/Parallel Private Equity 
      Fund Cofinancing </t>
  </si>
  <si>
    <t>Note: Numbers may not sum precisely because of rounding.</t>
  </si>
  <si>
    <t>Microfinance Program</t>
  </si>
  <si>
    <t>Maldives</t>
  </si>
  <si>
    <t>Projects Involving Commercial Cofinancing, 2023</t>
  </si>
  <si>
    <t>Georgia Capital Sustainability-Linked Bond Project</t>
  </si>
  <si>
    <t xml:space="preserve">BlueOrchard Microfinance Fund </t>
  </si>
  <si>
    <t xml:space="preserve">   Tajikistan</t>
  </si>
  <si>
    <t>Bash Wind Power Project</t>
  </si>
  <si>
    <t>Dzhankeldy Wind Power Project</t>
  </si>
  <si>
    <t>Jizzakh Solar Power Project</t>
  </si>
  <si>
    <t>Samarkand Solar Power Project</t>
  </si>
  <si>
    <t>Sherabad Solar Power Project</t>
  </si>
  <si>
    <t xml:space="preserve">   Mongolia</t>
  </si>
  <si>
    <t>responsAbility SICAV Lux</t>
  </si>
  <si>
    <t>Paramount Solar Power Project</t>
  </si>
  <si>
    <t>Stichting Legal Title Holder ILX</t>
  </si>
  <si>
    <t>SAEL Gujarat Solar Power Project</t>
  </si>
  <si>
    <t>Tata Cleantech Capital Limited</t>
  </si>
  <si>
    <t>Lao People’s Democratic Republic</t>
  </si>
  <si>
    <t>Monsoon Wind Power Project</t>
  </si>
  <si>
    <t xml:space="preserve">   Philippines</t>
  </si>
  <si>
    <t>ACEN Sustainability-Linked Facility</t>
  </si>
  <si>
    <t>Bank of the Philippine Islands</t>
  </si>
  <si>
    <t>Ison Nationwide Digital Connectivity Project</t>
  </si>
  <si>
    <t>Security Bank Corporation</t>
  </si>
  <si>
    <t>Energy Absolute Public Bus Electrification Project</t>
  </si>
  <si>
    <t>Maxwealth Financial Leasing Micro, Small and Medium-Sized 
   Enterprises Finance for COVID-19 Response Project</t>
  </si>
  <si>
    <t>responsAbility SICAV Lux; responsAbility SICAV Lux 
   Financial Inclusion Fund; and Micro and SME Finance 
   Debt Fund</t>
  </si>
  <si>
    <t>European Bank for Reconstruction and Development; 
   Asian Infrastructure Investment Bank; and
   International Finance Corporation</t>
  </si>
  <si>
    <t>European Bank for Reconstruction and Development; 
   Deutsche Investitions- und Entwicklungsgesellschaft 
   (German Investment Corporation); Proparco; and 
   OPEC Fund for International Development</t>
  </si>
  <si>
    <t>Stichting Legal Title Holder ILX; Asian Infrastructure 
   Investment Fund; European Investment Bank; and 
   European Bank for Reconstruction and Development</t>
  </si>
  <si>
    <t>Stichting Legal Title Holder ILX; Asian Infrastructure 
   Investment Fund; European Investment Bank; and
   European Bank for Reconstruction and Development</t>
  </si>
  <si>
    <t>–</t>
  </si>
  <si>
    <t xml:space="preserve">OCBC Wing Hang Bank (China) Limited; Fubon Bank 
   (China) Co., Ltd.; CTBC Bank Co., Ltd.; and 
   Bank SinoPac (China) Ltd. </t>
  </si>
  <si>
    <t>Invescore Micro, Small and Medium-Sized Enterprises 
   Financing Project</t>
  </si>
  <si>
    <t>L&amp;T Finance Supporting Access to Finance for Farmers, 
   Women, and Micro, Small, and Medium-Sized Enterprises
   in Rural and Peri-Urban Areas Project</t>
  </si>
  <si>
    <t>BML Supporting Recovery of the Small and Medium 
   Enterprise and Blue Economy Tourism Sector Project</t>
  </si>
  <si>
    <t>Standard Chartered Bank; and The Hongkong 
   and Shanghai Banking Corporation</t>
  </si>
  <si>
    <t>Oesterreichische Entwicklungsbank AG 
   (Development Bank of Austria); and 
   Japan International Cooperation Agency</t>
  </si>
  <si>
    <t>Global IME Supporting Small and Medium-Sized Enterprises</t>
  </si>
  <si>
    <t xml:space="preserve">Sumitomo Mitsui Banking Corp.; Siam Commercial Bank 
   Public Company, Ltd.; Japan International Cooperation 
   Agency; Asian Infrastructure Investment Fund; 
   Export–Import Bank of Thailand; Kasikornbank 
   Public Co. Ltd.; and The Hongkong Mortgage 
   Corporation Limited </t>
  </si>
  <si>
    <t>Japan International Cooperation Agency; and 
   Export–Import Bank of Thailand</t>
  </si>
  <si>
    <t>GreenYellow Smart Solutions Rooftop Solar Project</t>
  </si>
  <si>
    <t>responsAbility Fund; Nederlandse Financierings-
   Maatschappij voor Ontwikkelingslanden N.V. (FMO); 
   and Societe Generale</t>
  </si>
  <si>
    <t>Vietnam Prosperity Bank Expanding Access to Finance 
   for Women-Owned Small and Medium-Sized Enterprises</t>
  </si>
  <si>
    <t>Taiwan Shin Kong Commercial Bank Co., Ltd; 
   Bank SinoPac; BDO Unibank, Inc.; Bank of Taiwan; 
   Chang Hwa Commercial Bank, Ltd.; First Commercial 
   Bank; Hua Nan Commercial Bank Ltd.; KGI Bank, 
   Co., Ltd.; Sunny Bank, Ltd.; Taipei Fubon Commercial 
   Bank Co., Ltd.; Taiwan Business Bank Ltd.; and
   Taiwan Cooperative Bank</t>
  </si>
  <si>
    <t>Participants under risk transfer arrangements and 
   co-investors in private equity funds</t>
  </si>
  <si>
    <t>TOTAL COMMERCIAL FINANCING</t>
  </si>
  <si>
    <t>– = nil, ADB = Asian Development Bank, OPEC = Organization of the Petroleum Exporting Countries.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</si>
</sst>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rgb="FF007DB7"/>
      <name val="Arial"/>
      <family val="2"/>
    </font>
    <font>
      <sz val="10"/>
      <color rgb="FF007DB7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vertical="center" wrapText="1"/>
    </xf>
    <xf numFmtId="4" fontId="1" fillId="0" borderId="0" xfId="0" applyNumberFormat="1" applyFont="1" applyAlignment="1">
      <alignment vertical="top" wrapText="1"/>
    </xf>
    <xf numFmtId="0" fontId="10" fillId="0" borderId="0" xfId="0" applyFont="1" applyAlignment="1">
      <alignment vertical="center"/>
    </xf>
    <xf numFmtId="4" fontId="1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4" fontId="1" fillId="2" borderId="0" xfId="0" applyNumberFormat="1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4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3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2" fontId="3" fillId="2" borderId="0" xfId="0" applyNumberFormat="1" applyFont="1" applyFill="1" applyAlignment="1">
      <alignment vertical="top" wrapText="1"/>
    </xf>
    <xf numFmtId="4" fontId="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horizontal="left" vertical="top" indent="2"/>
    </xf>
    <xf numFmtId="0" fontId="13" fillId="2" borderId="0" xfId="0" applyFont="1" applyFill="1" applyAlignment="1">
      <alignment horizontal="left" vertical="top"/>
    </xf>
    <xf numFmtId="4" fontId="1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horizontal="left" vertical="top" wrapText="1" indent="1"/>
    </xf>
    <xf numFmtId="0" fontId="13" fillId="2" borderId="0" xfId="0" applyFont="1" applyFill="1" applyAlignment="1">
      <alignment horizontal="left" vertical="top" indent="1"/>
    </xf>
    <xf numFmtId="0" fontId="3" fillId="2" borderId="0" xfId="0" quotePrefix="1" applyFont="1" applyFill="1" applyAlignment="1">
      <alignment horizontal="left" vertical="top" wrapText="1" indent="2"/>
    </xf>
    <xf numFmtId="0" fontId="3" fillId="2" borderId="0" xfId="0" applyFont="1" applyFill="1" applyAlignment="1">
      <alignment horizontal="left" vertical="top" wrapText="1" indent="2"/>
    </xf>
    <xf numFmtId="4" fontId="3" fillId="2" borderId="0" xfId="0" applyNumberFormat="1" applyFont="1" applyFill="1" applyAlignment="1">
      <alignment horizontal="right" vertical="top" wrapText="1"/>
    </xf>
    <xf numFmtId="4" fontId="13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2" borderId="0" xfId="0" quotePrefix="1" applyFont="1" applyFill="1" applyAlignment="1">
      <alignment horizontal="left" vertical="top" wrapText="1" indent="2"/>
    </xf>
    <xf numFmtId="0" fontId="3" fillId="2" borderId="0" xfId="0" applyFont="1" applyFill="1" applyAlignment="1">
      <alignment horizontal="left" vertical="top" indent="2"/>
    </xf>
    <xf numFmtId="0" fontId="3" fillId="2" borderId="0" xfId="0" applyFont="1" applyFill="1" applyAlignment="1">
      <alignment horizontal="left" vertical="top" wrapText="1" indent="2"/>
    </xf>
    <xf numFmtId="0" fontId="13" fillId="2" borderId="0" xfId="0" applyFont="1" applyFill="1" applyAlignment="1">
      <alignment horizontal="left" vertical="top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520105</xdr:colOff>
      <xdr:row>0</xdr:row>
      <xdr:rowOff>24679</xdr:rowOff>
    </xdr:from>
    <xdr:to>
      <xdr:col>2</xdr:col>
      <xdr:colOff>614665</xdr:colOff>
      <xdr:row>4</xdr:row>
      <xdr:rowOff>722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0105" y="24679"/>
          <a:ext cx="3751480" cy="62238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en-US" sz="9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29767</xdr:colOff>
      <xdr:row>0</xdr:row>
      <xdr:rowOff>43453</xdr:rowOff>
    </xdr:from>
    <xdr:to>
      <xdr:col>0</xdr:col>
      <xdr:colOff>436562</xdr:colOff>
      <xdr:row>3</xdr:row>
      <xdr:rowOff>86117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7" y="43453"/>
          <a:ext cx="406795" cy="526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115"/>
  <sheetViews>
    <sheetView tabSelected="1" topLeftCell="A86" zoomScale="130" zoomScaleNormal="130" zoomScalePageLayoutView="125" workbookViewId="0">
      <selection activeCell="A91" sqref="A91:B91"/>
    </sheetView>
  </sheetViews>
  <sheetFormatPr defaultColWidth="8.85546875" defaultRowHeight="12.75" x14ac:dyDescent="0.25"/>
  <cols>
    <col min="1" max="1" width="23.7109375" style="2" customWidth="1"/>
    <col min="2" max="2" width="31.28515625" style="2" customWidth="1"/>
    <col min="3" max="3" width="9.7109375" style="6" customWidth="1"/>
    <col min="4" max="4" width="2.42578125" style="6" customWidth="1"/>
    <col min="5" max="5" width="10.42578125" style="6" customWidth="1"/>
    <col min="6" max="7" width="2.42578125" style="6" customWidth="1"/>
    <col min="8" max="8" width="50.28515625" style="6" customWidth="1"/>
    <col min="9" max="9" width="7.140625" style="2" customWidth="1"/>
    <col min="10" max="16384" width="8.85546875" style="2"/>
  </cols>
  <sheetData>
    <row r="8" spans="1:8" x14ac:dyDescent="0.25">
      <c r="A8" s="3" t="s">
        <v>34</v>
      </c>
    </row>
    <row r="9" spans="1:8" x14ac:dyDescent="0.25">
      <c r="A9" s="4" t="s">
        <v>7</v>
      </c>
    </row>
    <row r="10" spans="1:8" x14ac:dyDescent="0.25">
      <c r="A10" s="5"/>
    </row>
    <row r="11" spans="1:8" s="1" customFormat="1" ht="27.75" customHeight="1" x14ac:dyDescent="0.2">
      <c r="A11" s="45" t="s">
        <v>19</v>
      </c>
      <c r="B11" s="45"/>
      <c r="C11" s="46" t="s">
        <v>5</v>
      </c>
      <c r="D11" s="46"/>
      <c r="E11" s="46" t="s">
        <v>25</v>
      </c>
      <c r="F11" s="46"/>
      <c r="G11" s="7"/>
      <c r="H11" s="7" t="s">
        <v>4</v>
      </c>
    </row>
    <row r="12" spans="1:8" s="1" customFormat="1" ht="3" customHeight="1" x14ac:dyDescent="0.2">
      <c r="A12" s="9"/>
      <c r="B12" s="9"/>
      <c r="C12" s="8"/>
      <c r="D12" s="8"/>
      <c r="E12" s="8"/>
      <c r="F12" s="8"/>
      <c r="G12" s="8"/>
      <c r="H12" s="8"/>
    </row>
    <row r="13" spans="1:8" s="1" customFormat="1" x14ac:dyDescent="0.25">
      <c r="A13" s="20" t="s">
        <v>0</v>
      </c>
      <c r="B13" s="19"/>
      <c r="C13" s="32">
        <f>SUM(C15:C35)</f>
        <v>757.47645403000001</v>
      </c>
      <c r="D13" s="32"/>
      <c r="E13" s="32">
        <f>SUM(E15:E35)</f>
        <v>2125.4499999999998</v>
      </c>
      <c r="F13" s="21"/>
      <c r="G13" s="21"/>
      <c r="H13" s="19"/>
    </row>
    <row r="14" spans="1:8" s="1" customFormat="1" x14ac:dyDescent="0.25">
      <c r="A14" s="19"/>
      <c r="B14" s="22"/>
      <c r="C14" s="19"/>
      <c r="D14" s="19"/>
      <c r="E14" s="23"/>
      <c r="F14" s="23"/>
      <c r="G14" s="23"/>
      <c r="H14" s="19"/>
    </row>
    <row r="15" spans="1:8" s="1" customFormat="1" x14ac:dyDescent="0.25">
      <c r="A15" s="25" t="s">
        <v>9</v>
      </c>
      <c r="B15" s="26"/>
      <c r="C15" s="27"/>
      <c r="D15" s="27"/>
      <c r="E15" s="27"/>
      <c r="F15" s="27"/>
      <c r="G15" s="27"/>
      <c r="H15" s="27"/>
    </row>
    <row r="16" spans="1:8" s="1" customFormat="1" ht="38.25" x14ac:dyDescent="0.25">
      <c r="A16" s="49" t="s">
        <v>35</v>
      </c>
      <c r="B16" s="49"/>
      <c r="C16" s="28">
        <v>20</v>
      </c>
      <c r="D16" s="27"/>
      <c r="E16" s="28">
        <f>25+16+10</f>
        <v>51</v>
      </c>
      <c r="F16" s="27"/>
      <c r="G16" s="27"/>
      <c r="H16" s="27" t="s">
        <v>59</v>
      </c>
    </row>
    <row r="17" spans="1:8" s="1" customFormat="1" x14ac:dyDescent="0.25">
      <c r="A17" s="49" t="s">
        <v>32</v>
      </c>
      <c r="B17" s="49"/>
      <c r="C17" s="29">
        <v>8</v>
      </c>
      <c r="D17" s="29"/>
      <c r="E17" s="29">
        <v>12.5</v>
      </c>
      <c r="F17" s="29"/>
      <c r="G17" s="29"/>
      <c r="H17" s="27" t="s">
        <v>36</v>
      </c>
    </row>
    <row r="18" spans="1:8" s="1" customFormat="1" x14ac:dyDescent="0.25">
      <c r="A18" s="30" t="s">
        <v>21</v>
      </c>
      <c r="B18" s="26"/>
      <c r="C18" s="29">
        <v>56.459234629999997</v>
      </c>
      <c r="D18" s="29"/>
      <c r="E18" s="29">
        <v>81.84</v>
      </c>
      <c r="F18" s="29"/>
      <c r="G18" s="29"/>
      <c r="H18" s="27" t="s">
        <v>28</v>
      </c>
    </row>
    <row r="19" spans="1:8" s="1" customFormat="1" x14ac:dyDescent="0.25">
      <c r="A19" s="30"/>
      <c r="B19" s="26"/>
      <c r="C19" s="29"/>
      <c r="D19" s="29"/>
      <c r="E19" s="29"/>
      <c r="F19" s="29"/>
      <c r="G19" s="29"/>
      <c r="H19" s="27"/>
    </row>
    <row r="20" spans="1:8" s="1" customFormat="1" x14ac:dyDescent="0.25">
      <c r="A20" s="25" t="s">
        <v>10</v>
      </c>
      <c r="B20" s="26"/>
      <c r="C20" s="29"/>
      <c r="D20" s="29"/>
      <c r="E20" s="29"/>
      <c r="F20" s="29"/>
      <c r="G20" s="29"/>
      <c r="H20" s="27"/>
    </row>
    <row r="21" spans="1:8" s="1" customFormat="1" x14ac:dyDescent="0.25">
      <c r="A21" s="48" t="s">
        <v>21</v>
      </c>
      <c r="B21" s="48"/>
      <c r="C21" s="29">
        <v>213.53786056000001</v>
      </c>
      <c r="D21" s="29"/>
      <c r="E21" s="29">
        <v>511.65</v>
      </c>
      <c r="F21" s="29"/>
      <c r="G21" s="29"/>
      <c r="H21" s="27" t="s">
        <v>28</v>
      </c>
    </row>
    <row r="22" spans="1:8" s="1" customFormat="1" x14ac:dyDescent="0.25">
      <c r="A22" s="27"/>
      <c r="B22" s="27"/>
      <c r="C22" s="29"/>
      <c r="D22" s="29"/>
      <c r="E22" s="29"/>
      <c r="F22" s="29"/>
      <c r="G22" s="29"/>
      <c r="H22" s="27"/>
    </row>
    <row r="23" spans="1:8" s="1" customFormat="1" x14ac:dyDescent="0.25">
      <c r="A23" s="25" t="s">
        <v>37</v>
      </c>
      <c r="B23" s="26"/>
      <c r="C23" s="29"/>
      <c r="D23" s="29"/>
      <c r="E23" s="29"/>
      <c r="F23" s="29"/>
      <c r="G23" s="29"/>
      <c r="H23" s="27"/>
    </row>
    <row r="24" spans="1:8" s="1" customFormat="1" x14ac:dyDescent="0.25">
      <c r="A24" s="48" t="s">
        <v>21</v>
      </c>
      <c r="B24" s="48"/>
      <c r="C24" s="29">
        <v>1.97857868</v>
      </c>
      <c r="D24" s="29"/>
      <c r="E24" s="29">
        <v>0.55000000000000004</v>
      </c>
      <c r="F24" s="29"/>
      <c r="G24" s="29"/>
      <c r="H24" s="27" t="s">
        <v>28</v>
      </c>
    </row>
    <row r="25" spans="1:8" s="1" customFormat="1" x14ac:dyDescent="0.25">
      <c r="A25" s="27"/>
      <c r="B25" s="27"/>
      <c r="C25" s="29"/>
      <c r="D25" s="29"/>
      <c r="E25" s="29"/>
      <c r="F25" s="29"/>
      <c r="G25" s="29"/>
      <c r="H25" s="27"/>
    </row>
    <row r="26" spans="1:8" s="1" customFormat="1" x14ac:dyDescent="0.25">
      <c r="A26" s="25" t="s">
        <v>11</v>
      </c>
      <c r="B26" s="27"/>
      <c r="C26" s="29"/>
      <c r="D26" s="29"/>
      <c r="E26" s="29"/>
      <c r="F26" s="29"/>
      <c r="G26" s="29"/>
      <c r="H26" s="27"/>
    </row>
    <row r="27" spans="1:8" s="1" customFormat="1" ht="51" x14ac:dyDescent="0.25">
      <c r="A27" s="30" t="s">
        <v>38</v>
      </c>
      <c r="B27" s="27"/>
      <c r="C27" s="29">
        <v>46.31</v>
      </c>
      <c r="D27" s="29"/>
      <c r="E27" s="29">
        <v>370.46</v>
      </c>
      <c r="F27" s="29"/>
      <c r="G27" s="29"/>
      <c r="H27" s="27" t="s">
        <v>60</v>
      </c>
    </row>
    <row r="28" spans="1:8" s="1" customFormat="1" ht="51" x14ac:dyDescent="0.25">
      <c r="A28" s="30" t="s">
        <v>39</v>
      </c>
      <c r="B28" s="27"/>
      <c r="C28" s="29">
        <v>40.450000000000003</v>
      </c>
      <c r="D28" s="29"/>
      <c r="E28" s="29">
        <v>349.29</v>
      </c>
      <c r="F28" s="29"/>
      <c r="G28" s="29"/>
      <c r="H28" s="27" t="s">
        <v>60</v>
      </c>
    </row>
    <row r="29" spans="1:8" s="1" customFormat="1" ht="38.25" x14ac:dyDescent="0.25">
      <c r="A29" s="30" t="s">
        <v>40</v>
      </c>
      <c r="B29" s="27"/>
      <c r="C29" s="29">
        <v>32.6</v>
      </c>
      <c r="D29" s="29"/>
      <c r="E29" s="29">
        <v>82.86999999999999</v>
      </c>
      <c r="F29" s="29"/>
      <c r="G29" s="29"/>
      <c r="H29" s="27" t="s">
        <v>61</v>
      </c>
    </row>
    <row r="30" spans="1:8" s="1" customFormat="1" ht="38.25" x14ac:dyDescent="0.25">
      <c r="A30" s="30" t="s">
        <v>41</v>
      </c>
      <c r="B30" s="27"/>
      <c r="C30" s="29">
        <v>31.43</v>
      </c>
      <c r="D30" s="29"/>
      <c r="E30" s="29">
        <v>80.53</v>
      </c>
      <c r="F30" s="29"/>
      <c r="G30" s="29"/>
      <c r="H30" s="27" t="s">
        <v>61</v>
      </c>
    </row>
    <row r="31" spans="1:8" s="1" customFormat="1" ht="38.25" x14ac:dyDescent="0.25">
      <c r="A31" s="30" t="s">
        <v>42</v>
      </c>
      <c r="B31" s="27"/>
      <c r="C31" s="29">
        <v>55.45</v>
      </c>
      <c r="D31" s="29"/>
      <c r="E31" s="29">
        <v>150.11000000000001</v>
      </c>
      <c r="F31" s="29"/>
      <c r="G31" s="29"/>
      <c r="H31" s="27" t="s">
        <v>62</v>
      </c>
    </row>
    <row r="32" spans="1:8" s="1" customFormat="1" x14ac:dyDescent="0.25">
      <c r="A32" s="48" t="s">
        <v>32</v>
      </c>
      <c r="B32" s="48"/>
      <c r="C32" s="29">
        <v>5</v>
      </c>
      <c r="D32" s="29"/>
      <c r="E32" s="29">
        <v>10</v>
      </c>
      <c r="F32" s="29"/>
      <c r="G32" s="29"/>
      <c r="H32" s="27" t="s">
        <v>27</v>
      </c>
    </row>
    <row r="33" spans="1:8" s="1" customFormat="1" x14ac:dyDescent="0.25">
      <c r="A33" s="48" t="s">
        <v>21</v>
      </c>
      <c r="B33" s="48"/>
      <c r="C33" s="29">
        <v>246.26078016</v>
      </c>
      <c r="D33" s="29"/>
      <c r="E33" s="29">
        <v>281.41000000000003</v>
      </c>
      <c r="F33" s="29"/>
      <c r="G33" s="29"/>
      <c r="H33" s="27" t="s">
        <v>28</v>
      </c>
    </row>
    <row r="34" spans="1:8" s="1" customFormat="1" x14ac:dyDescent="0.25">
      <c r="A34" s="27"/>
      <c r="B34" s="27"/>
      <c r="C34" s="29"/>
      <c r="D34" s="29"/>
      <c r="E34" s="29"/>
      <c r="F34" s="29"/>
      <c r="G34" s="29"/>
      <c r="H34" s="27"/>
    </row>
    <row r="35" spans="1:8" s="1" customFormat="1" x14ac:dyDescent="0.25">
      <c r="A35" s="31" t="s">
        <v>18</v>
      </c>
      <c r="B35" s="27"/>
      <c r="C35" s="40" t="s">
        <v>63</v>
      </c>
      <c r="D35" s="29"/>
      <c r="E35" s="29">
        <v>143.23999999999998</v>
      </c>
      <c r="F35" s="29"/>
      <c r="G35" s="29"/>
      <c r="H35" s="27" t="s">
        <v>6</v>
      </c>
    </row>
    <row r="36" spans="1:8" s="1" customFormat="1" x14ac:dyDescent="0.25">
      <c r="A36" s="27"/>
      <c r="B36" s="27"/>
      <c r="C36" s="29"/>
      <c r="D36" s="29"/>
      <c r="E36" s="29"/>
      <c r="F36" s="29"/>
      <c r="G36" s="29"/>
      <c r="H36" s="27"/>
    </row>
    <row r="37" spans="1:8" s="1" customFormat="1" x14ac:dyDescent="0.25">
      <c r="A37" s="25" t="s">
        <v>1</v>
      </c>
      <c r="B37" s="27"/>
      <c r="C37" s="32">
        <f>SUM(C40:D45)</f>
        <v>248.81684288</v>
      </c>
      <c r="D37" s="32"/>
      <c r="E37" s="32">
        <f>SUM(E40:F45)</f>
        <v>247.04</v>
      </c>
      <c r="F37" s="32"/>
      <c r="G37" s="32"/>
      <c r="H37" s="27"/>
    </row>
    <row r="38" spans="1:8" s="1" customFormat="1" x14ac:dyDescent="0.25">
      <c r="A38" s="25"/>
      <c r="B38" s="27"/>
      <c r="C38" s="29"/>
      <c r="D38" s="29"/>
      <c r="E38" s="29"/>
      <c r="F38" s="29"/>
      <c r="G38" s="29"/>
      <c r="H38" s="27"/>
    </row>
    <row r="39" spans="1:8" s="1" customFormat="1" ht="12.75" customHeight="1" x14ac:dyDescent="0.25">
      <c r="A39" s="50" t="s">
        <v>12</v>
      </c>
      <c r="B39" s="50"/>
      <c r="C39" s="29"/>
      <c r="D39" s="29"/>
      <c r="E39" s="29"/>
      <c r="F39" s="29"/>
      <c r="G39" s="29"/>
      <c r="H39" s="27"/>
    </row>
    <row r="40" spans="1:8" s="1" customFormat="1" ht="38.25" customHeight="1" x14ac:dyDescent="0.25">
      <c r="A40" s="49" t="s">
        <v>57</v>
      </c>
      <c r="B40" s="49"/>
      <c r="C40" s="29">
        <v>70</v>
      </c>
      <c r="D40" s="29"/>
      <c r="E40" s="29">
        <v>68.22</v>
      </c>
      <c r="F40" s="29"/>
      <c r="G40" s="29"/>
      <c r="H40" s="27" t="s">
        <v>64</v>
      </c>
    </row>
    <row r="41" spans="1:8" s="1" customFormat="1" x14ac:dyDescent="0.25">
      <c r="A41" s="30" t="s">
        <v>21</v>
      </c>
      <c r="B41" s="33"/>
      <c r="C41" s="29">
        <v>173.81684288</v>
      </c>
      <c r="D41" s="29"/>
      <c r="E41" s="29">
        <v>173.82</v>
      </c>
      <c r="F41" s="29"/>
      <c r="G41" s="29"/>
      <c r="H41" s="27" t="s">
        <v>28</v>
      </c>
    </row>
    <row r="42" spans="1:8" s="1" customFormat="1" x14ac:dyDescent="0.25">
      <c r="A42" s="30"/>
      <c r="B42" s="25"/>
      <c r="C42" s="29"/>
      <c r="D42" s="29"/>
      <c r="E42" s="29"/>
      <c r="F42" s="29"/>
      <c r="G42" s="29"/>
      <c r="H42" s="27"/>
    </row>
    <row r="43" spans="1:8" s="1" customFormat="1" ht="12.75" customHeight="1" x14ac:dyDescent="0.25">
      <c r="A43" s="50" t="s">
        <v>43</v>
      </c>
      <c r="B43" s="50"/>
      <c r="C43" s="29"/>
      <c r="D43" s="29"/>
      <c r="E43" s="29"/>
      <c r="F43" s="29"/>
      <c r="G43" s="29"/>
      <c r="H43" s="27"/>
    </row>
    <row r="44" spans="1:8" s="1" customFormat="1" ht="24.75" customHeight="1" x14ac:dyDescent="0.25">
      <c r="A44" s="49" t="s">
        <v>65</v>
      </c>
      <c r="B44" s="49"/>
      <c r="C44" s="29">
        <v>5</v>
      </c>
      <c r="D44" s="29"/>
      <c r="E44" s="29">
        <v>5</v>
      </c>
      <c r="F44" s="29"/>
      <c r="G44" s="29"/>
      <c r="H44" s="27" t="s">
        <v>44</v>
      </c>
    </row>
    <row r="45" spans="1:8" s="1" customFormat="1" x14ac:dyDescent="0.25">
      <c r="A45" s="25"/>
      <c r="B45" s="25"/>
      <c r="C45" s="29"/>
      <c r="D45" s="29"/>
      <c r="E45" s="29"/>
      <c r="F45" s="29"/>
      <c r="G45" s="29"/>
      <c r="H45" s="27"/>
    </row>
    <row r="46" spans="1:8" s="1" customFormat="1" x14ac:dyDescent="0.25">
      <c r="A46" s="34" t="s">
        <v>2</v>
      </c>
      <c r="B46" s="27"/>
      <c r="C46" s="32">
        <f>SUM(C49:C69)</f>
        <v>1102.3465419199999</v>
      </c>
      <c r="D46" s="32"/>
      <c r="E46" s="32">
        <f>SUM(E49:E69)</f>
        <v>1367.3</v>
      </c>
      <c r="F46" s="32"/>
      <c r="G46" s="32"/>
      <c r="H46" s="27"/>
    </row>
    <row r="47" spans="1:8" s="1" customFormat="1" x14ac:dyDescent="0.25">
      <c r="A47" s="34"/>
      <c r="B47" s="35"/>
      <c r="C47" s="29"/>
      <c r="D47" s="29"/>
      <c r="E47" s="29"/>
      <c r="F47" s="29"/>
      <c r="G47" s="29"/>
      <c r="H47" s="27"/>
    </row>
    <row r="48" spans="1:8" s="1" customFormat="1" x14ac:dyDescent="0.25">
      <c r="A48" s="25" t="s">
        <v>13</v>
      </c>
      <c r="B48" s="27"/>
      <c r="C48" s="29"/>
      <c r="D48" s="29"/>
      <c r="E48" s="29"/>
      <c r="F48" s="29"/>
      <c r="G48" s="29"/>
      <c r="H48" s="27"/>
    </row>
    <row r="49" spans="1:8" s="1" customFormat="1" ht="12.75" customHeight="1" x14ac:dyDescent="0.25">
      <c r="A49" s="49" t="s">
        <v>45</v>
      </c>
      <c r="B49" s="49"/>
      <c r="C49" s="29">
        <v>50</v>
      </c>
      <c r="D49" s="29"/>
      <c r="E49" s="29">
        <v>30</v>
      </c>
      <c r="F49" s="29"/>
      <c r="G49" s="29"/>
      <c r="H49" s="27" t="s">
        <v>46</v>
      </c>
    </row>
    <row r="50" spans="1:8" s="1" customFormat="1" x14ac:dyDescent="0.25">
      <c r="A50" s="49" t="s">
        <v>32</v>
      </c>
      <c r="B50" s="49"/>
      <c r="C50" s="29">
        <v>64.733318999999995</v>
      </c>
      <c r="D50" s="29"/>
      <c r="E50" s="29">
        <v>64.73</v>
      </c>
      <c r="F50" s="29"/>
      <c r="G50" s="29"/>
      <c r="H50" s="27" t="s">
        <v>26</v>
      </c>
    </row>
    <row r="51" spans="1:8" s="1" customFormat="1" x14ac:dyDescent="0.25">
      <c r="A51" s="30" t="s">
        <v>21</v>
      </c>
      <c r="B51" s="26"/>
      <c r="C51" s="29">
        <v>462.26006136000001</v>
      </c>
      <c r="D51" s="29"/>
      <c r="E51" s="29">
        <v>704.52</v>
      </c>
      <c r="F51" s="29"/>
      <c r="G51" s="29"/>
      <c r="H51" s="27" t="s">
        <v>28</v>
      </c>
    </row>
    <row r="52" spans="1:8" s="1" customFormat="1" x14ac:dyDescent="0.25">
      <c r="A52" s="30"/>
      <c r="B52" s="26"/>
      <c r="C52" s="29"/>
      <c r="D52" s="29"/>
      <c r="E52" s="29"/>
      <c r="F52" s="29"/>
      <c r="G52" s="29"/>
      <c r="H52" s="27"/>
    </row>
    <row r="53" spans="1:8" s="1" customFormat="1" x14ac:dyDescent="0.25">
      <c r="A53" s="25" t="s">
        <v>14</v>
      </c>
      <c r="B53" s="27"/>
      <c r="C53" s="29"/>
      <c r="D53" s="29"/>
      <c r="E53" s="29"/>
      <c r="F53" s="29"/>
      <c r="G53" s="29"/>
      <c r="H53" s="27"/>
    </row>
    <row r="54" spans="1:8" s="1" customFormat="1" ht="39" customHeight="1" x14ac:dyDescent="0.25">
      <c r="A54" s="49" t="s">
        <v>66</v>
      </c>
      <c r="B54" s="49"/>
      <c r="C54" s="29">
        <v>150</v>
      </c>
      <c r="D54" s="29"/>
      <c r="E54" s="29">
        <v>125</v>
      </c>
      <c r="F54" s="29"/>
      <c r="G54" s="29"/>
      <c r="H54" s="27" t="s">
        <v>29</v>
      </c>
    </row>
    <row r="55" spans="1:8" s="1" customFormat="1" ht="12.75" customHeight="1" x14ac:dyDescent="0.25">
      <c r="A55" s="49" t="s">
        <v>47</v>
      </c>
      <c r="B55" s="49"/>
      <c r="C55" s="29">
        <v>147.03</v>
      </c>
      <c r="D55" s="29"/>
      <c r="E55" s="29">
        <v>73.52</v>
      </c>
      <c r="F55" s="29"/>
      <c r="G55" s="29"/>
      <c r="H55" s="27" t="s">
        <v>48</v>
      </c>
    </row>
    <row r="56" spans="1:8" s="1" customFormat="1" ht="25.5" x14ac:dyDescent="0.25">
      <c r="A56" s="49" t="s">
        <v>32</v>
      </c>
      <c r="B56" s="49"/>
      <c r="C56" s="29">
        <f>132.761398+21.273823</f>
        <v>154.03522100000001</v>
      </c>
      <c r="D56" s="29"/>
      <c r="E56" s="29">
        <v>158.08000000000001</v>
      </c>
      <c r="F56" s="29"/>
      <c r="G56" s="29"/>
      <c r="H56" s="27" t="s">
        <v>68</v>
      </c>
    </row>
    <row r="57" spans="1:8" s="1" customFormat="1" x14ac:dyDescent="0.25">
      <c r="A57" s="30" t="s">
        <v>21</v>
      </c>
      <c r="B57" s="33"/>
      <c r="C57" s="29">
        <v>21.268359149999998</v>
      </c>
      <c r="D57" s="29"/>
      <c r="E57" s="29">
        <v>21.27</v>
      </c>
      <c r="F57" s="29"/>
      <c r="G57" s="29"/>
      <c r="H57" s="27" t="s">
        <v>28</v>
      </c>
    </row>
    <row r="58" spans="1:8" s="1" customFormat="1" x14ac:dyDescent="0.25">
      <c r="A58" s="27"/>
      <c r="B58" s="27"/>
      <c r="C58" s="29"/>
      <c r="D58" s="29"/>
      <c r="E58" s="29"/>
      <c r="F58" s="29"/>
      <c r="G58" s="29"/>
      <c r="H58" s="27"/>
    </row>
    <row r="59" spans="1:8" s="1" customFormat="1" x14ac:dyDescent="0.25">
      <c r="A59" s="36" t="s">
        <v>33</v>
      </c>
      <c r="B59" s="27"/>
      <c r="C59" s="29"/>
      <c r="D59" s="29"/>
      <c r="E59" s="29"/>
      <c r="F59" s="29"/>
      <c r="G59" s="29"/>
      <c r="H59" s="27"/>
    </row>
    <row r="60" spans="1:8" s="1" customFormat="1" ht="38.25" x14ac:dyDescent="0.25">
      <c r="A60" s="49" t="s">
        <v>67</v>
      </c>
      <c r="B60" s="49"/>
      <c r="C60" s="29">
        <v>1</v>
      </c>
      <c r="D60" s="29"/>
      <c r="E60" s="29">
        <v>18</v>
      </c>
      <c r="F60" s="29"/>
      <c r="G60" s="29"/>
      <c r="H60" s="27" t="s">
        <v>69</v>
      </c>
    </row>
    <row r="61" spans="1:8" s="1" customFormat="1" x14ac:dyDescent="0.25">
      <c r="A61" s="27"/>
      <c r="B61" s="27"/>
      <c r="C61" s="29"/>
      <c r="D61" s="29"/>
      <c r="E61" s="29"/>
      <c r="F61" s="29"/>
      <c r="G61" s="29"/>
      <c r="H61" s="27"/>
    </row>
    <row r="62" spans="1:8" s="1" customFormat="1" x14ac:dyDescent="0.25">
      <c r="A62" s="36" t="s">
        <v>22</v>
      </c>
      <c r="B62" s="27"/>
      <c r="C62" s="29"/>
      <c r="D62" s="29"/>
      <c r="E62" s="29"/>
      <c r="F62" s="29"/>
      <c r="G62" s="29"/>
      <c r="H62" s="27"/>
    </row>
    <row r="63" spans="1:8" s="1" customFormat="1" ht="38.25" x14ac:dyDescent="0.25">
      <c r="A63" s="30" t="s">
        <v>70</v>
      </c>
      <c r="B63" s="26"/>
      <c r="C63" s="29">
        <v>20</v>
      </c>
      <c r="D63" s="29"/>
      <c r="E63" s="29">
        <v>10</v>
      </c>
      <c r="F63" s="29"/>
      <c r="G63" s="29"/>
      <c r="H63" s="27" t="s">
        <v>58</v>
      </c>
    </row>
    <row r="64" spans="1:8" s="1" customFormat="1" x14ac:dyDescent="0.25">
      <c r="A64" s="30" t="s">
        <v>21</v>
      </c>
      <c r="B64" s="26"/>
      <c r="C64" s="29">
        <v>12.894764049999999</v>
      </c>
      <c r="D64" s="29"/>
      <c r="E64" s="29">
        <v>2.02</v>
      </c>
      <c r="F64" s="29"/>
      <c r="G64" s="29"/>
      <c r="H64" s="27" t="s">
        <v>28</v>
      </c>
    </row>
    <row r="65" spans="1:8" s="1" customFormat="1" x14ac:dyDescent="0.25">
      <c r="A65" s="27"/>
      <c r="B65" s="27"/>
      <c r="C65" s="29"/>
      <c r="D65" s="29"/>
      <c r="E65" s="29"/>
      <c r="F65" s="29"/>
      <c r="G65" s="29"/>
      <c r="H65" s="27"/>
    </row>
    <row r="66" spans="1:8" s="1" customFormat="1" x14ac:dyDescent="0.25">
      <c r="A66" s="36" t="s">
        <v>23</v>
      </c>
      <c r="B66" s="27"/>
      <c r="C66" s="29"/>
      <c r="D66" s="29"/>
      <c r="E66" s="29"/>
      <c r="F66" s="29"/>
      <c r="G66" s="29"/>
      <c r="H66" s="27"/>
    </row>
    <row r="67" spans="1:8" s="1" customFormat="1" x14ac:dyDescent="0.25">
      <c r="A67" s="30" t="s">
        <v>21</v>
      </c>
      <c r="B67" s="26"/>
      <c r="C67" s="29">
        <v>19.124817360000002</v>
      </c>
      <c r="D67" s="29"/>
      <c r="E67" s="29">
        <v>25.74</v>
      </c>
      <c r="F67" s="29"/>
      <c r="G67" s="29"/>
      <c r="H67" s="27" t="s">
        <v>28</v>
      </c>
    </row>
    <row r="68" spans="1:8" s="1" customFormat="1" x14ac:dyDescent="0.25">
      <c r="A68" s="27"/>
      <c r="B68" s="27"/>
      <c r="C68" s="29"/>
      <c r="D68" s="29"/>
      <c r="E68" s="29"/>
      <c r="F68" s="29"/>
      <c r="G68" s="29"/>
      <c r="H68" s="27"/>
    </row>
    <row r="69" spans="1:8" s="1" customFormat="1" x14ac:dyDescent="0.25">
      <c r="A69" s="31" t="s">
        <v>18</v>
      </c>
      <c r="B69" s="27"/>
      <c r="C69" s="40" t="s">
        <v>63</v>
      </c>
      <c r="D69" s="29"/>
      <c r="E69" s="29">
        <v>134.42000000000002</v>
      </c>
      <c r="F69" s="29"/>
      <c r="G69" s="29"/>
      <c r="H69" s="27" t="s">
        <v>6</v>
      </c>
    </row>
    <row r="70" spans="1:8" s="1" customFormat="1" x14ac:dyDescent="0.25">
      <c r="A70" s="27"/>
      <c r="B70" s="27"/>
      <c r="C70" s="29"/>
      <c r="D70" s="29"/>
      <c r="E70" s="29"/>
      <c r="F70" s="29"/>
      <c r="G70" s="29"/>
      <c r="H70" s="27"/>
    </row>
    <row r="71" spans="1:8" s="1" customFormat="1" x14ac:dyDescent="0.25">
      <c r="A71" s="34" t="s">
        <v>3</v>
      </c>
      <c r="B71" s="27"/>
      <c r="C71" s="32">
        <f>SUM(C73:C94)</f>
        <v>890.05711352999992</v>
      </c>
      <c r="D71" s="32"/>
      <c r="E71" s="32">
        <f>SUM(E73:E94)</f>
        <v>1867.6999999999998</v>
      </c>
      <c r="F71" s="32"/>
      <c r="G71" s="32"/>
      <c r="H71" s="27"/>
    </row>
    <row r="72" spans="1:8" s="1" customFormat="1" x14ac:dyDescent="0.25">
      <c r="A72" s="34"/>
      <c r="B72" s="27"/>
      <c r="C72" s="29"/>
      <c r="D72" s="29"/>
      <c r="E72" s="29"/>
      <c r="F72" s="29"/>
      <c r="G72" s="29"/>
      <c r="H72" s="27"/>
    </row>
    <row r="73" spans="1:8" s="1" customFormat="1" x14ac:dyDescent="0.25">
      <c r="A73" s="25" t="s">
        <v>15</v>
      </c>
      <c r="B73" s="27"/>
      <c r="C73" s="29"/>
      <c r="D73" s="29"/>
      <c r="E73" s="29"/>
      <c r="F73" s="29"/>
      <c r="G73" s="29"/>
      <c r="H73" s="27"/>
    </row>
    <row r="74" spans="1:8" s="1" customFormat="1" ht="12.75" customHeight="1" x14ac:dyDescent="0.25">
      <c r="A74" s="47" t="s">
        <v>21</v>
      </c>
      <c r="B74" s="47"/>
      <c r="C74" s="29">
        <v>10.78263327</v>
      </c>
      <c r="D74" s="29"/>
      <c r="E74" s="29">
        <v>24.43</v>
      </c>
      <c r="F74" s="29"/>
      <c r="G74" s="29"/>
      <c r="H74" s="27" t="s">
        <v>28</v>
      </c>
    </row>
    <row r="75" spans="1:8" s="1" customFormat="1" x14ac:dyDescent="0.25">
      <c r="A75" s="34"/>
      <c r="B75" s="27"/>
      <c r="C75" s="29"/>
      <c r="D75" s="29"/>
      <c r="E75" s="29"/>
      <c r="F75" s="29"/>
      <c r="G75" s="29"/>
      <c r="H75" s="27"/>
    </row>
    <row r="76" spans="1:8" s="1" customFormat="1" ht="12.75" customHeight="1" x14ac:dyDescent="0.25">
      <c r="A76" s="37" t="s">
        <v>49</v>
      </c>
      <c r="B76" s="27"/>
      <c r="C76" s="29"/>
      <c r="D76" s="29"/>
      <c r="E76" s="29"/>
      <c r="F76" s="29"/>
      <c r="G76" s="29"/>
      <c r="H76" s="27"/>
    </row>
    <row r="77" spans="1:8" s="1" customFormat="1" ht="76.5" x14ac:dyDescent="0.25">
      <c r="A77" s="47" t="s">
        <v>50</v>
      </c>
      <c r="B77" s="47"/>
      <c r="C77" s="29">
        <v>10</v>
      </c>
      <c r="D77" s="29"/>
      <c r="E77" s="29">
        <v>532.54999999999995</v>
      </c>
      <c r="F77" s="29"/>
      <c r="G77" s="29"/>
      <c r="H77" s="27" t="s">
        <v>71</v>
      </c>
    </row>
    <row r="78" spans="1:8" s="1" customFormat="1" ht="12.75" customHeight="1" x14ac:dyDescent="0.25">
      <c r="A78" s="38"/>
      <c r="B78" s="38"/>
      <c r="C78" s="29"/>
      <c r="D78" s="29"/>
      <c r="E78" s="29"/>
      <c r="F78" s="29"/>
      <c r="G78" s="29"/>
      <c r="H78" s="27"/>
    </row>
    <row r="79" spans="1:8" s="1" customFormat="1" x14ac:dyDescent="0.25">
      <c r="A79" s="36" t="s">
        <v>24</v>
      </c>
      <c r="B79" s="27"/>
      <c r="C79" s="29"/>
      <c r="D79" s="29"/>
      <c r="E79" s="29"/>
      <c r="F79" s="29"/>
      <c r="G79" s="29"/>
      <c r="H79" s="27"/>
    </row>
    <row r="80" spans="1:8" s="1" customFormat="1" ht="12.75" customHeight="1" x14ac:dyDescent="0.25">
      <c r="A80" s="47" t="s">
        <v>21</v>
      </c>
      <c r="B80" s="47"/>
      <c r="C80" s="29">
        <v>5.0204042400000004</v>
      </c>
      <c r="D80" s="29"/>
      <c r="E80" s="29">
        <v>5.0199999999999996</v>
      </c>
      <c r="F80" s="29"/>
      <c r="G80" s="29"/>
      <c r="H80" s="27" t="s">
        <v>28</v>
      </c>
    </row>
    <row r="81" spans="1:8" s="1" customFormat="1" ht="12.75" customHeight="1" x14ac:dyDescent="0.25">
      <c r="A81" s="38"/>
      <c r="B81" s="39"/>
      <c r="C81" s="29"/>
      <c r="D81" s="29"/>
      <c r="E81" s="29"/>
      <c r="F81" s="29"/>
      <c r="G81" s="29"/>
      <c r="H81" s="27"/>
    </row>
    <row r="82" spans="1:8" s="1" customFormat="1" x14ac:dyDescent="0.25">
      <c r="A82" s="25" t="s">
        <v>51</v>
      </c>
      <c r="B82" s="27"/>
      <c r="C82" s="29"/>
      <c r="D82" s="29"/>
      <c r="E82" s="29"/>
      <c r="F82" s="29"/>
      <c r="G82" s="29"/>
      <c r="H82" s="27"/>
    </row>
    <row r="83" spans="1:8" s="1" customFormat="1" x14ac:dyDescent="0.25">
      <c r="A83" s="30" t="s">
        <v>52</v>
      </c>
      <c r="B83" s="30"/>
      <c r="C83" s="29">
        <v>100</v>
      </c>
      <c r="D83" s="29"/>
      <c r="E83" s="29">
        <v>80.95</v>
      </c>
      <c r="F83" s="29"/>
      <c r="G83" s="29"/>
      <c r="H83" s="27" t="s">
        <v>53</v>
      </c>
    </row>
    <row r="84" spans="1:8" s="1" customFormat="1" ht="12.75" customHeight="1" x14ac:dyDescent="0.25">
      <c r="A84" s="47" t="s">
        <v>54</v>
      </c>
      <c r="B84" s="47"/>
      <c r="C84" s="29">
        <v>42.43</v>
      </c>
      <c r="D84" s="29"/>
      <c r="E84" s="29">
        <v>43.32</v>
      </c>
      <c r="F84" s="29"/>
      <c r="G84" s="29"/>
      <c r="H84" s="27" t="s">
        <v>55</v>
      </c>
    </row>
    <row r="85" spans="1:8" s="1" customFormat="1" ht="12.75" customHeight="1" x14ac:dyDescent="0.25">
      <c r="A85" s="34"/>
      <c r="B85" s="27"/>
      <c r="C85" s="29"/>
      <c r="D85" s="29"/>
      <c r="E85" s="29"/>
      <c r="F85" s="29"/>
      <c r="G85" s="29"/>
      <c r="H85" s="27"/>
    </row>
    <row r="86" spans="1:8" s="1" customFormat="1" x14ac:dyDescent="0.25">
      <c r="A86" s="25" t="s">
        <v>16</v>
      </c>
      <c r="B86" s="27"/>
      <c r="C86" s="29"/>
      <c r="D86" s="29"/>
      <c r="E86" s="29"/>
      <c r="F86" s="29"/>
      <c r="G86" s="29"/>
      <c r="H86" s="27"/>
    </row>
    <row r="87" spans="1:8" s="1" customFormat="1" ht="25.5" x14ac:dyDescent="0.25">
      <c r="A87" s="30" t="s">
        <v>56</v>
      </c>
      <c r="B87" s="30"/>
      <c r="C87" s="29">
        <v>62.5</v>
      </c>
      <c r="D87" s="29"/>
      <c r="E87" s="29">
        <f>40+36.91</f>
        <v>76.91</v>
      </c>
      <c r="F87" s="29"/>
      <c r="G87" s="29"/>
      <c r="H87" s="27" t="s">
        <v>72</v>
      </c>
    </row>
    <row r="88" spans="1:8" s="1" customFormat="1" ht="12.75" customHeight="1" x14ac:dyDescent="0.25">
      <c r="A88" s="47" t="s">
        <v>21</v>
      </c>
      <c r="B88" s="47"/>
      <c r="C88" s="29">
        <v>102.85962102000001</v>
      </c>
      <c r="D88" s="29"/>
      <c r="E88" s="29">
        <v>102.86</v>
      </c>
      <c r="F88" s="29"/>
      <c r="G88" s="29"/>
      <c r="H88" s="27" t="s">
        <v>28</v>
      </c>
    </row>
    <row r="89" spans="1:8" s="1" customFormat="1" x14ac:dyDescent="0.25">
      <c r="A89" s="34"/>
      <c r="B89" s="27"/>
      <c r="C89" s="29"/>
      <c r="D89" s="29"/>
      <c r="E89" s="29"/>
      <c r="F89" s="29"/>
      <c r="G89" s="29"/>
      <c r="H89" s="27"/>
    </row>
    <row r="90" spans="1:8" s="1" customFormat="1" ht="12.75" customHeight="1" x14ac:dyDescent="0.25">
      <c r="A90" s="25" t="s">
        <v>17</v>
      </c>
      <c r="B90" s="27"/>
      <c r="C90" s="29"/>
      <c r="D90" s="29"/>
      <c r="E90" s="29"/>
      <c r="F90" s="29"/>
      <c r="G90" s="29"/>
      <c r="H90" s="27"/>
    </row>
    <row r="91" spans="1:8" s="1" customFormat="1" ht="38.25" customHeight="1" x14ac:dyDescent="0.25">
      <c r="A91" s="49" t="s">
        <v>73</v>
      </c>
      <c r="B91" s="49"/>
      <c r="C91" s="29">
        <v>3.3</v>
      </c>
      <c r="D91" s="29"/>
      <c r="E91" s="29">
        <v>10.77</v>
      </c>
      <c r="F91" s="29"/>
      <c r="G91" s="29"/>
      <c r="H91" s="27" t="s">
        <v>74</v>
      </c>
    </row>
    <row r="92" spans="1:8" s="1" customFormat="1" ht="89.25" x14ac:dyDescent="0.25">
      <c r="A92" s="49" t="s">
        <v>75</v>
      </c>
      <c r="B92" s="49"/>
      <c r="C92" s="29">
        <v>100</v>
      </c>
      <c r="D92" s="29"/>
      <c r="E92" s="29">
        <v>25.02000000000001</v>
      </c>
      <c r="F92" s="29"/>
      <c r="G92" s="29"/>
      <c r="H92" s="27" t="s">
        <v>76</v>
      </c>
    </row>
    <row r="93" spans="1:8" s="1" customFormat="1" x14ac:dyDescent="0.25">
      <c r="A93" s="30" t="s">
        <v>21</v>
      </c>
      <c r="B93" s="26"/>
      <c r="C93" s="29">
        <v>453.16445499999998</v>
      </c>
      <c r="D93" s="29"/>
      <c r="E93" s="29">
        <v>965.86999999999989</v>
      </c>
      <c r="F93" s="29"/>
      <c r="G93" s="29"/>
      <c r="H93" s="27" t="s">
        <v>28</v>
      </c>
    </row>
    <row r="94" spans="1:8" s="1" customFormat="1" x14ac:dyDescent="0.25">
      <c r="A94" s="25"/>
      <c r="B94" s="27"/>
      <c r="C94" s="29"/>
      <c r="D94" s="29"/>
      <c r="E94" s="29"/>
      <c r="F94" s="29"/>
      <c r="G94" s="29"/>
      <c r="H94" s="27"/>
    </row>
    <row r="95" spans="1:8" s="1" customFormat="1" x14ac:dyDescent="0.25">
      <c r="A95" s="27"/>
      <c r="B95" s="27"/>
      <c r="C95" s="29"/>
      <c r="D95" s="29"/>
      <c r="E95" s="29"/>
      <c r="F95" s="29"/>
      <c r="G95" s="29"/>
      <c r="H95" s="27"/>
    </row>
    <row r="96" spans="1:8" s="1" customFormat="1" x14ac:dyDescent="0.25">
      <c r="A96" s="34" t="s">
        <v>8</v>
      </c>
      <c r="B96" s="27"/>
      <c r="C96" s="41" t="s">
        <v>63</v>
      </c>
      <c r="D96" s="32"/>
      <c r="E96" s="32">
        <f>SUM(E98:E99)</f>
        <v>554.15</v>
      </c>
      <c r="F96" s="32"/>
      <c r="G96" s="32"/>
      <c r="H96" s="27"/>
    </row>
    <row r="97" spans="1:8" s="1" customFormat="1" x14ac:dyDescent="0.25">
      <c r="A97" s="34"/>
      <c r="B97" s="27"/>
      <c r="C97" s="29"/>
      <c r="D97" s="29"/>
      <c r="E97" s="29"/>
      <c r="F97" s="29"/>
      <c r="G97" s="29"/>
      <c r="H97" s="27"/>
    </row>
    <row r="98" spans="1:8" s="1" customFormat="1" ht="25.5" x14ac:dyDescent="0.25">
      <c r="A98" s="50" t="s">
        <v>30</v>
      </c>
      <c r="B98" s="50"/>
      <c r="C98" s="40" t="s">
        <v>63</v>
      </c>
      <c r="D98" s="29"/>
      <c r="E98" s="29">
        <v>554.15</v>
      </c>
      <c r="F98" s="29"/>
      <c r="G98" s="29"/>
      <c r="H98" s="27" t="s">
        <v>77</v>
      </c>
    </row>
    <row r="99" spans="1:8" s="1" customFormat="1" x14ac:dyDescent="0.25">
      <c r="A99" s="24"/>
      <c r="B99" s="19"/>
      <c r="C99" s="17"/>
      <c r="D99" s="17"/>
      <c r="E99" s="17"/>
      <c r="F99" s="17"/>
      <c r="G99" s="17"/>
      <c r="H99" s="19"/>
    </row>
    <row r="100" spans="1:8" s="1" customFormat="1" x14ac:dyDescent="0.25">
      <c r="A100" s="19"/>
      <c r="B100" s="19"/>
      <c r="C100" s="17"/>
      <c r="D100" s="17"/>
      <c r="E100" s="17"/>
      <c r="F100" s="17"/>
      <c r="G100" s="17"/>
      <c r="H100" s="19"/>
    </row>
    <row r="101" spans="1:8" s="1" customFormat="1" ht="12.75" customHeight="1" x14ac:dyDescent="0.25">
      <c r="A101" s="42" t="s">
        <v>78</v>
      </c>
      <c r="B101" s="42"/>
      <c r="C101" s="17"/>
      <c r="D101" s="17"/>
      <c r="E101" s="18">
        <f>E13+E37+E46+E71+E96</f>
        <v>6161.6399999999994</v>
      </c>
      <c r="F101" s="17"/>
      <c r="G101" s="17"/>
      <c r="H101" s="19"/>
    </row>
    <row r="102" spans="1:8" s="1" customFormat="1" ht="3" customHeight="1" x14ac:dyDescent="0.25">
      <c r="C102" s="16"/>
      <c r="D102" s="16"/>
      <c r="E102" s="16"/>
      <c r="F102" s="16"/>
      <c r="G102" s="16"/>
      <c r="H102" s="16"/>
    </row>
    <row r="103" spans="1:8" ht="3.75" customHeight="1" x14ac:dyDescent="0.2">
      <c r="A103" s="44"/>
      <c r="B103" s="44"/>
      <c r="C103" s="44"/>
      <c r="D103" s="44"/>
      <c r="E103" s="44"/>
      <c r="F103" s="44"/>
      <c r="G103" s="44"/>
      <c r="H103" s="44"/>
    </row>
    <row r="104" spans="1:8" ht="12" customHeight="1" x14ac:dyDescent="0.25">
      <c r="A104" s="43" t="s">
        <v>79</v>
      </c>
      <c r="B104" s="43"/>
      <c r="C104" s="43"/>
      <c r="D104" s="43"/>
      <c r="E104" s="43"/>
      <c r="F104" s="43"/>
      <c r="G104" s="43"/>
      <c r="H104" s="43"/>
    </row>
    <row r="105" spans="1:8" ht="12" customHeight="1" x14ac:dyDescent="0.25">
      <c r="A105" s="43" t="s">
        <v>31</v>
      </c>
      <c r="B105" s="43"/>
      <c r="C105" s="43"/>
      <c r="D105" s="43"/>
      <c r="E105" s="43"/>
      <c r="F105" s="43"/>
      <c r="G105" s="43"/>
      <c r="H105" s="43"/>
    </row>
    <row r="106" spans="1:8" ht="12" customHeight="1" x14ac:dyDescent="0.25">
      <c r="A106" s="12" t="s">
        <v>20</v>
      </c>
      <c r="C106" s="13"/>
      <c r="D106" s="13"/>
      <c r="E106" s="14"/>
      <c r="F106" s="14"/>
      <c r="G106" s="14"/>
      <c r="H106" s="15"/>
    </row>
    <row r="107" spans="1:8" x14ac:dyDescent="0.25">
      <c r="C107" s="11"/>
      <c r="D107" s="11"/>
      <c r="E107" s="11"/>
      <c r="F107" s="11"/>
      <c r="G107" s="11"/>
    </row>
    <row r="108" spans="1:8" x14ac:dyDescent="0.25">
      <c r="C108" s="11"/>
      <c r="D108" s="11"/>
      <c r="E108" s="11"/>
      <c r="F108" s="11"/>
      <c r="G108" s="11"/>
    </row>
    <row r="109" spans="1:8" x14ac:dyDescent="0.25">
      <c r="C109" s="11"/>
      <c r="D109" s="11"/>
      <c r="E109" s="11"/>
      <c r="F109" s="11"/>
      <c r="G109" s="11"/>
    </row>
    <row r="110" spans="1:8" x14ac:dyDescent="0.25">
      <c r="C110" s="11"/>
      <c r="D110" s="11"/>
      <c r="E110" s="11"/>
      <c r="F110" s="11"/>
      <c r="G110" s="11"/>
    </row>
    <row r="111" spans="1:8" x14ac:dyDescent="0.25">
      <c r="A111" s="10"/>
      <c r="B111" s="10"/>
      <c r="C111" s="11"/>
      <c r="D111" s="11"/>
      <c r="E111" s="11"/>
      <c r="F111" s="11"/>
      <c r="G111" s="11"/>
    </row>
    <row r="112" spans="1:8" x14ac:dyDescent="0.25">
      <c r="A112" s="10"/>
      <c r="B112" s="10"/>
      <c r="E112" s="11"/>
      <c r="F112" s="11"/>
      <c r="G112" s="11"/>
    </row>
    <row r="113" spans="1:2" x14ac:dyDescent="0.25">
      <c r="A113" s="10"/>
      <c r="B113" s="10"/>
    </row>
    <row r="114" spans="1:2" x14ac:dyDescent="0.25">
      <c r="A114" s="10"/>
      <c r="B114" s="10"/>
    </row>
    <row r="115" spans="1:2" x14ac:dyDescent="0.25">
      <c r="A115" s="10"/>
      <c r="B115" s="10"/>
    </row>
  </sheetData>
  <mergeCells count="31">
    <mergeCell ref="A56:B56"/>
    <mergeCell ref="A74:B74"/>
    <mergeCell ref="A80:B80"/>
    <mergeCell ref="A84:B84"/>
    <mergeCell ref="A98:B98"/>
    <mergeCell ref="A60:B60"/>
    <mergeCell ref="A91:B91"/>
    <mergeCell ref="A92:B92"/>
    <mergeCell ref="A88:B88"/>
    <mergeCell ref="A49:B49"/>
    <mergeCell ref="A16:B16"/>
    <mergeCell ref="A17:B17"/>
    <mergeCell ref="A21:B21"/>
    <mergeCell ref="A24:B24"/>
    <mergeCell ref="A33:B33"/>
    <mergeCell ref="A101:B101"/>
    <mergeCell ref="A105:H105"/>
    <mergeCell ref="A103:H103"/>
    <mergeCell ref="A104:H104"/>
    <mergeCell ref="A11:B11"/>
    <mergeCell ref="C11:D11"/>
    <mergeCell ref="E11:F11"/>
    <mergeCell ref="A77:B77"/>
    <mergeCell ref="A32:B32"/>
    <mergeCell ref="A55:B55"/>
    <mergeCell ref="A39:B39"/>
    <mergeCell ref="A40:B40"/>
    <mergeCell ref="A44:B44"/>
    <mergeCell ref="A54:B54"/>
    <mergeCell ref="A43:B43"/>
    <mergeCell ref="A50:B50"/>
  </mergeCells>
  <phoneticPr fontId="5" type="noConversion"/>
  <pageMargins left="0.5" right="0.5" top="0.5" bottom="0.5" header="0.3" footer="0.3"/>
  <pageSetup scale="72" orientation="portrait" r:id="rId1"/>
  <headerFooter differentFirst="1">
    <oddHeader>&amp;L&amp;"Arial,Bold"&amp;9&amp;K000000Projects Involving Commercial Cofinancing  &amp;"Arial,Italic"&amp;K000000continued</oddHeader>
    <oddFooter>&amp;C_x000D_&amp;1#&amp;"Calibri"&amp;8&amp;K000000 INTERNAL. This information is accessible to ADB Management and staff. It may be shared outside ADB with appropriate permission.</oddFooter>
    <firstFooter>&amp;C_x000D_&amp;1#&amp;"Calibri"&amp;8&amp;K000000 INTERNAL. This information is accessible to ADB Management and staff. It may be shared outside ADB with appropriate permission.</firstFooter>
  </headerFooter>
  <rowBreaks count="1" manualBreakCount="1"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honeticPr fontId="5" type="noConversion"/>
  <pageMargins left="0.7" right="0.7" top="0.75" bottom="0.75" header="0.3" footer="0.3"/>
  <pageSetup orientation="portrait" horizontalDpi="4294967292" verticalDpi="4294967292" r:id="rId1"/>
  <headerFoot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0" sqref="B40"/>
    </sheetView>
  </sheetViews>
  <sheetFormatPr defaultColWidth="8.85546875" defaultRowHeight="15" x14ac:dyDescent="0.25"/>
  <sheetData/>
  <phoneticPr fontId="5" type="noConversion"/>
  <pageMargins left="0.7" right="0.7" top="0.75" bottom="0.75" header="0.3" footer="0.3"/>
  <pageSetup orientation="portrait" horizontalDpi="4294967292" verticalDpi="4294967292" r:id="rId1"/>
  <headerFoot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96A9C0-280E-47CF-B440-71C9634732FB}">
  <ds:schemaRefs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966b054-3674-4c4f-a2b0-6a3ffbe0790e"/>
    <ds:schemaRef ds:uri="2b4b9d8e-ecb2-49e1-a87e-51dfdfcaee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5987DE-B7F3-4F5E-99BE-9CFEA0F40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9897EE-7321-46AD-B33A-5C486A574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Projects Involving Commercial Cofinancing, 2023</dc:title>
  <dc:subject>This table presents ADB projects involving commercial cofinancing for 2023.</dc:subject>
  <dc:creator>hc0</dc:creator>
  <cp:keywords>annual report 2023, adb annual reports, adb operations 2023, adb operational data</cp:keywords>
  <cp:lastModifiedBy>Ma. Melissa Enojado. Dela Torre</cp:lastModifiedBy>
  <cp:lastPrinted>2024-03-24T18:55:33Z</cp:lastPrinted>
  <dcterms:created xsi:type="dcterms:W3CDTF">2013-01-29T02:57:29Z</dcterms:created>
  <dcterms:modified xsi:type="dcterms:W3CDTF">2024-04-19T06:00:11Z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2024-04-19T06:00:11Z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69815181-531f-4035-8f0d-4f385872de00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