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8"/>
  <workbookPr/>
  <mc:AlternateContent xmlns:mc="http://schemas.openxmlformats.org/markup-compatibility/2006">
    <mc:Choice Requires="x15">
      <x15ac:absPath xmlns:x15ac="http://schemas.microsoft.com/office/spreadsheetml/2010/11/ac" url="/Users/sharonlynnbasedelatorre/Desktop/DEfR 2022/For posting in ADB.org/Country-level Results 2010-2022/"/>
    </mc:Choice>
  </mc:AlternateContent>
  <xr:revisionPtr revIDLastSave="1" documentId="13_ncr:1_{BE4DF3DC-5DAA-9B44-B70B-28DB8D9FCC89}" xr6:coauthVersionLast="47" xr6:coauthVersionMax="47" xr10:uidLastSave="{D0F04B31-711C-48C3-BC87-ED4C85005F24}"/>
  <bookViews>
    <workbookView xWindow="800" yWindow="4420" windowWidth="27320" windowHeight="12860" firstSheet="7" activeTab="7" xr2:uid="{00000000-000D-0000-FFFF-FFFF00000000}"/>
  </bookViews>
  <sheets>
    <sheet name="2010-2018" sheetId="1" r:id="rId1"/>
    <sheet name="2019" sheetId="2" r:id="rId2"/>
    <sheet name="2020" sheetId="4" r:id="rId3"/>
    <sheet name="2019-2020 Aggregate" sheetId="3" r:id="rId4"/>
    <sheet name="2021" sheetId="5" r:id="rId5"/>
    <sheet name="2019-2021 Aggregate" sheetId="6" r:id="rId6"/>
    <sheet name="2022" sheetId="7" r:id="rId7"/>
    <sheet name="2019-2022 Aggregate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4" i="8" l="1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D48" i="8"/>
  <c r="D55" i="8"/>
  <c r="D47" i="8"/>
  <c r="D53" i="8"/>
  <c r="D49" i="8"/>
  <c r="D71" i="8"/>
  <c r="D44" i="8"/>
  <c r="G43" i="8" l="1"/>
  <c r="G38" i="8"/>
  <c r="G37" i="8"/>
  <c r="G36" i="8"/>
  <c r="G34" i="8"/>
  <c r="G33" i="8"/>
  <c r="G32" i="8"/>
  <c r="G27" i="8"/>
  <c r="G26" i="8"/>
  <c r="G24" i="8"/>
  <c r="G22" i="8"/>
  <c r="G21" i="8"/>
  <c r="G20" i="8"/>
  <c r="G15" i="8"/>
  <c r="G14" i="8"/>
  <c r="G12" i="8"/>
  <c r="G10" i="8"/>
  <c r="G8" i="8"/>
  <c r="G6" i="8"/>
  <c r="G37" i="6"/>
  <c r="G38" i="6"/>
  <c r="G36" i="6"/>
  <c r="G34" i="6"/>
  <c r="G33" i="6"/>
  <c r="G32" i="6"/>
  <c r="G27" i="6"/>
  <c r="G26" i="6"/>
  <c r="G24" i="6"/>
  <c r="G22" i="6"/>
  <c r="G21" i="6"/>
  <c r="G20" i="6"/>
  <c r="G15" i="6"/>
  <c r="G14" i="6"/>
  <c r="G12" i="6"/>
  <c r="G10" i="6"/>
  <c r="G8" i="6"/>
  <c r="G6" i="6"/>
  <c r="G15" i="3"/>
  <c r="G14" i="3"/>
  <c r="G12" i="3"/>
  <c r="G10" i="3"/>
  <c r="G8" i="3"/>
  <c r="G6" i="3"/>
  <c r="G21" i="3"/>
  <c r="G22" i="3"/>
  <c r="G24" i="3"/>
  <c r="G26" i="3"/>
  <c r="G27" i="3"/>
  <c r="G20" i="3"/>
</calcChain>
</file>

<file path=xl/sharedStrings.xml><?xml version="1.0" encoding="utf-8"?>
<sst xmlns="http://schemas.openxmlformats.org/spreadsheetml/2006/main" count="856" uniqueCount="253">
  <si>
    <t>TAJIKISTAN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</si>
  <si>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</si>
  <si>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</si>
  <si>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</si>
  <si>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</si>
  <si>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</si>
  <si>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</si>
  <si>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</si>
  <si>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</si>
  <si>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</si>
  <si>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</si>
  <si>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</si>
  <si>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</si>
  <si>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</si>
  <si>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</si>
  <si>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</si>
  <si>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</si>
  <si>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</si>
  <si>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</si>
  <si>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</si>
  <si>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</si>
  <si>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</si>
  <si>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</si>
  <si>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</si>
  <si>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</si>
  <si>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</si>
  <si>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</si>
  <si>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</si>
  <si>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</si>
  <si>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</si>
  <si>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</si>
  <si>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</si>
  <si>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</si>
  <si>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</si>
  <si>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</si>
  <si>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</si>
  <si>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</si>
  <si>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</si>
  <si>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</si>
  <si>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</si>
  <si>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</si>
  <si>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</si>
  <si>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</si>
  <si>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</si>
  <si>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</si>
  <si>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</si>
  <si>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</si>
  <si>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</si>
  <si>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</si>
  <si>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</si>
  <si>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</si>
  <si>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</si>
  <si>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</si>
  <si>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</si>
  <si>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</si>
  <si>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</si>
  <si>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</si>
  <si>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</si>
  <si>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</si>
  <si>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</si>
  <si>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</si>
  <si>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</si>
  <si>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</si>
  <si>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</si>
  <si>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</si>
  <si>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</si>
  <si>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</si>
  <si>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</si>
  <si>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</si>
  <si>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</si>
  <si>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</si>
  <si>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</si>
  <si>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</si>
  <si>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</si>
  <si>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</si>
  <si>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</si>
  <si>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</si>
  <si>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</si>
  <si>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</si>
  <si>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</si>
  <si>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</si>
  <si>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</si>
  <si>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</si>
  <si>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</si>
  <si>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</si>
  <si>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</si>
  <si>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</si>
  <si>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0152</t>
  </si>
  <si>
    <t>Crisis Recovery Support Program</t>
  </si>
  <si>
    <t>Tajikistan</t>
  </si>
  <si>
    <t>Program</t>
  </si>
  <si>
    <t>S</t>
  </si>
  <si>
    <t>ADF</t>
  </si>
  <si>
    <t>No</t>
  </si>
  <si>
    <t>Education Sector Reform Project</t>
  </si>
  <si>
    <t>Project</t>
  </si>
  <si>
    <t>Yes</t>
  </si>
  <si>
    <t>Health Sector Reform Project</t>
  </si>
  <si>
    <t>Agriculture Rehabilitation Project</t>
  </si>
  <si>
    <t>Dushanbe-Kyrgyz Border Road Rehab Phase 1</t>
  </si>
  <si>
    <t>OFID</t>
  </si>
  <si>
    <t>Multilateral</t>
  </si>
  <si>
    <t>Irrigation Rehabilitation Project</t>
  </si>
  <si>
    <t>33042-013</t>
  </si>
  <si>
    <t>Regional Customs Modernization and Infrastructure Development Project (Regional)</t>
  </si>
  <si>
    <t>37644-01</t>
  </si>
  <si>
    <t>Govt of the US</t>
  </si>
  <si>
    <t>US</t>
  </si>
  <si>
    <t>G0155</t>
  </si>
  <si>
    <t>Regional Customs Modernization and Infrastructure Development Project</t>
  </si>
  <si>
    <t>Others</t>
  </si>
  <si>
    <t>2196/G 0023/G0154</t>
  </si>
  <si>
    <t>Dushanbe–Kyrgyz Border Road Rehabilitation Project, Phase I</t>
  </si>
  <si>
    <t>38236-012/38236-013/38236-022</t>
  </si>
  <si>
    <t>2271/G0061</t>
  </si>
  <si>
    <t>Sustainable Cotton Subsector Project</t>
  </si>
  <si>
    <t>Khatlon Province Flood Risk Management Project</t>
  </si>
  <si>
    <t>40046-013</t>
  </si>
  <si>
    <t>2313/G0072/G0111</t>
  </si>
  <si>
    <t>Rural Development Project</t>
  </si>
  <si>
    <t>37530-013</t>
  </si>
  <si>
    <t>ADF,GEF grant</t>
  </si>
  <si>
    <t>GEF</t>
  </si>
  <si>
    <t>G0251</t>
  </si>
  <si>
    <t>Strengthening Public Resource Mangement Program</t>
  </si>
  <si>
    <t>44061-012</t>
  </si>
  <si>
    <t>0124-G</t>
  </si>
  <si>
    <t>Nurek 500 kV Switchyard Reconstruction Project</t>
  </si>
  <si>
    <t>42189-012</t>
  </si>
  <si>
    <t>Project grant</t>
  </si>
  <si>
    <t>ADF grant</t>
  </si>
  <si>
    <t>0245-G</t>
  </si>
  <si>
    <t>Central Asia Regional Economic Cooperation Corridor 3 (Dushanbe–Uzbekistan Border)
Improvement Project</t>
  </si>
  <si>
    <t>42052-022</t>
  </si>
  <si>
    <t>0301-G</t>
  </si>
  <si>
    <t>CAREC Corridor 6 (Ayni–Uzbekistan Border Road) Improvement Project</t>
  </si>
  <si>
    <t>45432-002</t>
  </si>
  <si>
    <t>OFID=OPEC Fund for International Development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</si>
  <si>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</si>
  <si>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</si>
  <si>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</si>
  <si>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</si>
  <si>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</si>
  <si>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</si>
  <si>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</si>
  <si>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</si>
  <si>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</si>
  <si>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</si>
  <si>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</si>
  <si>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</si>
  <si>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</si>
  <si>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</si>
  <si>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-</t>
  </si>
  <si>
    <t>B. Nonsovereign operation</t>
  </si>
  <si>
    <t>C. Technical assistance</t>
  </si>
  <si>
    <t>Building Capacity for Climate Resilience</t>
  </si>
  <si>
    <t>RFI</t>
  </si>
  <si>
    <t>Entities with improved service delivery (number) </t>
  </si>
  <si>
    <t>1.3.1</t>
  </si>
  <si>
    <t>TI</t>
  </si>
  <si>
    <t>Infrastructure assets established or improved (number)</t>
  </si>
  <si>
    <t>2.3.2</t>
  </si>
  <si>
    <t>Measures on gender equality supported in implementation (number)</t>
  </si>
  <si>
    <t>3.2.4</t>
  </si>
  <si>
    <t>National and subnational disaster risk reduction and/or management plans supported in implementation (number) </t>
  </si>
  <si>
    <t>4.3.1</t>
  </si>
  <si>
    <t>Solutions to enhance urban environment implemented (number)</t>
  </si>
  <si>
    <t>6.1.1</t>
  </si>
  <si>
    <t>Government officials with increased capacity to design, implement, monitor, and evaluate relevant measures (number)</t>
  </si>
  <si>
    <t>2020 Development Effectiveness Review</t>
  </si>
  <si>
    <t>https://www.adb.org/documents/development-effectiveness-review-2020-report</t>
  </si>
  <si>
    <t>Capacity Building for Rural Financial Inclusion</t>
  </si>
  <si>
    <t>1.1.1</t>
  </si>
  <si>
    <t>People enrolled in improved education and/or training (number) </t>
  </si>
  <si>
    <t>Investment Climate Reforms</t>
  </si>
  <si>
    <t>1.2.1</t>
  </si>
  <si>
    <t>Business development and financial sector measures supported in implementation (number) </t>
  </si>
  <si>
    <t>1.2.2</t>
  </si>
  <si>
    <t>Models for business development and financing established or improved (number)</t>
  </si>
  <si>
    <t>2.1.1</t>
  </si>
  <si>
    <t>Women enrolled in TVET and other job training (number) </t>
  </si>
  <si>
    <t>6.1.2</t>
  </si>
  <si>
    <t>Measures supported in implementation to improve capacity of public organizations to promote the private sector and finance sector (number)</t>
  </si>
  <si>
    <t>Strengthening the Anti-Money Laundering Regime</t>
  </si>
  <si>
    <t>Pillar/Sub-pillar</t>
  </si>
  <si>
    <t>Indicator name</t>
  </si>
  <si>
    <t>SOV</t>
  </si>
  <si>
    <t>NSO</t>
  </si>
  <si>
    <t>TA</t>
  </si>
  <si>
    <t>Total</t>
  </si>
  <si>
    <t>OP 1:  Addressing Remaining Poverty and Reducing Inequalities</t>
  </si>
  <si>
    <t>OP 2: Accelerating Progress in Gender Equality</t>
  </si>
  <si>
    <t>OP 3: Tackilng Climate Change, Building Climate and Disaster Resilience, and Enhancing Environmental Sustainability</t>
  </si>
  <si>
    <t>OP 4:  Making Cities More Livable</t>
  </si>
  <si>
    <t>OP 6: Strengthening Governance and Institutional Capacity</t>
  </si>
  <si>
    <t>2021 Development Effectiveness Review</t>
  </si>
  <si>
    <t>https://www.adb.org/documents/development-effectiveness-review-2021-report</t>
  </si>
  <si>
    <t>Access to Green Finance Project</t>
  </si>
  <si>
    <t>Jobs generated (number)</t>
  </si>
  <si>
    <t>Poor and vulnerable people with improved standards of living (number)</t>
  </si>
  <si>
    <t>Women and girls with increased time savings (number) </t>
  </si>
  <si>
    <t>1.3.2</t>
  </si>
  <si>
    <t>New financial products and services made available to the poor and vulnerable (number) </t>
  </si>
  <si>
    <t>2.1.3</t>
  </si>
  <si>
    <t>Women-owned or -led SME loan accounts opened or women-owned or -led SME end borrowers reached (number)</t>
  </si>
  <si>
    <t>2022 Development Effectiveness Review</t>
  </si>
  <si>
    <t>https://www.adb.org/documents/development-effectiveness-review-2022-report</t>
  </si>
  <si>
    <t>Building Climate Resilience in the Pyanj River Basin</t>
  </si>
  <si>
    <t>Women represented in decision-making structures and processes (number) </t>
  </si>
  <si>
    <t>Women and girls with increased resilience to climate change, disasters, and other external shocks (number) </t>
  </si>
  <si>
    <t>People with strengthened climate and disaster resilience (number)</t>
  </si>
  <si>
    <t>3.2.1</t>
  </si>
  <si>
    <t>Area with reduced flood risk (hectares) </t>
  </si>
  <si>
    <t>3.2.3</t>
  </si>
  <si>
    <t>Financial preparedness instruments provided (number) </t>
  </si>
  <si>
    <t>3.2.5</t>
  </si>
  <si>
    <t>New and existing infrastructure assets made climate and disaster resilient (number)</t>
  </si>
  <si>
    <t>5.1.1</t>
  </si>
  <si>
    <t>Rural infrastructure assets established or improved (number)</t>
  </si>
  <si>
    <t>5.3.1</t>
  </si>
  <si>
    <t>Land improved through climate-resilient irrigation infrastructure and water delivery services (hectares) </t>
  </si>
  <si>
    <t>Central Asia Regional Economic Cooperation Corridors 3 and 5 Enhancement Project</t>
  </si>
  <si>
    <t>Skilled jobs for women generated (number) </t>
  </si>
  <si>
    <t>2.4.1</t>
  </si>
  <si>
    <t>Time-saving or gender-responsive infrastructure assets and/or services established or improved (number)</t>
  </si>
  <si>
    <t>3.1.3</t>
  </si>
  <si>
    <t>Low-carbon infrastructure assets established or improved (number)</t>
  </si>
  <si>
    <t>7.1.1</t>
  </si>
  <si>
    <t>Transport and ICT connectivity assets established or improved (number)</t>
  </si>
  <si>
    <t>COVID-19 Active Response and Expenditure Support Program in Tajikistan</t>
  </si>
  <si>
    <t>People benefiting from improved health services, education services, or social protection (number)</t>
  </si>
  <si>
    <t>1.1.2</t>
  </si>
  <si>
    <t>Health services established or improved (number) </t>
  </si>
  <si>
    <t>1.1.3</t>
  </si>
  <si>
    <t>Social protection schemes established or improved (number)</t>
  </si>
  <si>
    <t>2.2.2</t>
  </si>
  <si>
    <t>Health services for women and girls established or improved (number)</t>
  </si>
  <si>
    <t>5.3.2</t>
  </si>
  <si>
    <t>Farmers using quality farm inputs and sustainable mechanization (number)</t>
  </si>
  <si>
    <t>6.1.3</t>
  </si>
  <si>
    <t>Measures supported in implementation that promote resilience and responsiveness to economic shocks in a timely manner (number) </t>
  </si>
  <si>
    <t>Investment Climate Reforms Program (Subprograms 1 and 2)</t>
  </si>
  <si>
    <t>Entities with improved management functions and financial stability (number) </t>
  </si>
  <si>
    <t>6.1.4</t>
  </si>
  <si>
    <t>Transparency and accountability measures in procurement and financial management supported in implementation (number) </t>
  </si>
  <si>
    <t>6.2.2</t>
  </si>
  <si>
    <t>Measures supported in implementation to strengthen subnational entities' ability to better manage their public finances (number)</t>
  </si>
  <si>
    <t>6.2.3</t>
  </si>
  <si>
    <t>Measures to strengthen SOE governance supported in implementation (number)</t>
  </si>
  <si>
    <t>Regional Power Transmission Project</t>
  </si>
  <si>
    <t>Cargo transported and energy transmitted across borders ($) </t>
  </si>
  <si>
    <t>OP 5: Promoting Rural Development and Food Security</t>
  </si>
  <si>
    <t>OP 7: Fostering Regional Cooperation and Integration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</si>
</sst>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[$-3409]dd\-mmm\-yy;@"/>
    <numFmt numFmtId="167" formatCode="0.0"/>
    <numFmt numFmtId="168" formatCode="[$-409]d\-mmm\-yy;@"/>
    <numFmt numFmtId="169" formatCode="#,##0.0"/>
    <numFmt numFmtId="170" formatCode="[$-409]dd\-mmm\-yy;@"/>
  </numFmts>
  <fonts count="26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70C0"/>
      <name val="Calibri Bold"/>
    </font>
    <font>
      <i/>
      <sz val="12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" fillId="0" borderId="0"/>
    <xf numFmtId="0" fontId="11" fillId="0" borderId="0" applyNumberForma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</cellStyleXfs>
  <cellXfs count="13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165" fontId="5" fillId="2" borderId="0" xfId="1" applyNumberFormat="1" applyFont="1" applyFill="1"/>
    <xf numFmtId="0" fontId="5" fillId="2" borderId="0" xfId="1" applyNumberFormat="1" applyFont="1" applyFill="1"/>
    <xf numFmtId="165" fontId="5" fillId="2" borderId="0" xfId="1" applyNumberFormat="1" applyFont="1" applyFill="1" applyAlignment="1">
      <alignment horizontal="left"/>
    </xf>
    <xf numFmtId="165" fontId="5" fillId="2" borderId="0" xfId="1" applyNumberFormat="1" applyFont="1" applyFill="1" applyAlignment="1">
      <alignment horizontal="center"/>
    </xf>
    <xf numFmtId="165" fontId="5" fillId="2" borderId="0" xfId="1" applyNumberFormat="1" applyFont="1" applyFill="1" applyAlignment="1">
      <alignment horizontal="right"/>
    </xf>
    <xf numFmtId="3" fontId="4" fillId="0" borderId="1" xfId="0" applyNumberFormat="1" applyFont="1" applyBorder="1"/>
    <xf numFmtId="37" fontId="4" fillId="0" borderId="1" xfId="1" applyNumberFormat="1" applyFont="1" applyBorder="1"/>
    <xf numFmtId="37" fontId="4" fillId="0" borderId="1" xfId="1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1" fontId="6" fillId="0" borderId="1" xfId="1" applyNumberFormat="1" applyFont="1" applyBorder="1" applyAlignment="1">
      <alignment horizontal="left"/>
    </xf>
    <xf numFmtId="1" fontId="6" fillId="0" borderId="1" xfId="1" applyNumberFormat="1" applyFont="1" applyBorder="1" applyAlignment="1">
      <alignment horizontal="center"/>
    </xf>
    <xf numFmtId="1" fontId="6" fillId="0" borderId="1" xfId="1" applyNumberFormat="1" applyFont="1" applyBorder="1"/>
    <xf numFmtId="1" fontId="6" fillId="0" borderId="1" xfId="0" applyNumberFormat="1" applyFont="1" applyBorder="1"/>
    <xf numFmtId="0" fontId="6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horizontal="center" vertical="top"/>
    </xf>
    <xf numFmtId="16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7" fontId="4" fillId="0" borderId="1" xfId="1" applyNumberFormat="1" applyFont="1" applyFill="1" applyBorder="1" applyAlignment="1">
      <alignment horizontal="right"/>
    </xf>
    <xf numFmtId="167" fontId="4" fillId="0" borderId="1" xfId="0" applyNumberFormat="1" applyFont="1" applyBorder="1" applyAlignment="1">
      <alignment horizontal="right"/>
    </xf>
    <xf numFmtId="167" fontId="4" fillId="0" borderId="1" xfId="0" applyNumberFormat="1" applyFont="1" applyBorder="1"/>
    <xf numFmtId="1" fontId="6" fillId="0" borderId="1" xfId="0" applyNumberFormat="1" applyFont="1" applyBorder="1" applyAlignment="1">
      <alignment horizontal="right"/>
    </xf>
    <xf numFmtId="168" fontId="8" fillId="0" borderId="1" xfId="2" applyNumberFormat="1" applyFont="1" applyBorder="1" applyAlignment="1">
      <alignment horizontal="center" vertical="top"/>
    </xf>
    <xf numFmtId="168" fontId="4" fillId="0" borderId="1" xfId="0" applyNumberFormat="1" applyFont="1" applyBorder="1" applyAlignment="1">
      <alignment horizontal="center"/>
    </xf>
    <xf numFmtId="37" fontId="4" fillId="0" borderId="1" xfId="1" applyNumberFormat="1" applyFont="1" applyFill="1" applyBorder="1"/>
    <xf numFmtId="167" fontId="4" fillId="0" borderId="1" xfId="0" applyNumberFormat="1" applyFont="1" applyBorder="1" applyAlignment="1">
      <alignment horizontal="center"/>
    </xf>
    <xf numFmtId="0" fontId="6" fillId="3" borderId="1" xfId="2" applyFont="1" applyFill="1" applyBorder="1" applyAlignment="1">
      <alignment horizontal="right" wrapText="1"/>
    </xf>
    <xf numFmtId="0" fontId="6" fillId="3" borderId="1" xfId="2" applyFont="1" applyFill="1" applyBorder="1" applyAlignment="1">
      <alignment horizontal="center" wrapText="1"/>
    </xf>
    <xf numFmtId="15" fontId="6" fillId="0" borderId="1" xfId="3" applyNumberFormat="1" applyFont="1" applyBorder="1" applyAlignment="1">
      <alignment horizontal="center"/>
    </xf>
    <xf numFmtId="168" fontId="6" fillId="0" borderId="1" xfId="3" applyNumberFormat="1" applyFont="1" applyBorder="1" applyAlignment="1">
      <alignment horizontal="center"/>
    </xf>
    <xf numFmtId="0" fontId="6" fillId="0" borderId="1" xfId="3" applyFont="1" applyBorder="1" applyAlignment="1">
      <alignment horizontal="center"/>
    </xf>
    <xf numFmtId="0" fontId="4" fillId="0" borderId="1" xfId="0" quotePrefix="1" applyFont="1" applyBorder="1" applyAlignment="1">
      <alignment horizontal="left"/>
    </xf>
    <xf numFmtId="3" fontId="4" fillId="0" borderId="1" xfId="1" applyNumberFormat="1" applyFont="1" applyFill="1" applyBorder="1" applyAlignment="1">
      <alignment horizontal="right"/>
    </xf>
    <xf numFmtId="169" fontId="4" fillId="0" borderId="1" xfId="1" applyNumberFormat="1" applyFont="1" applyFill="1" applyBorder="1" applyAlignment="1">
      <alignment horizontal="center"/>
    </xf>
    <xf numFmtId="1" fontId="6" fillId="0" borderId="1" xfId="1" applyNumberFormat="1" applyFont="1" applyFill="1" applyBorder="1" applyAlignment="1">
      <alignment horizontal="left"/>
    </xf>
    <xf numFmtId="1" fontId="6" fillId="0" borderId="1" xfId="1" applyNumberFormat="1" applyFont="1" applyFill="1" applyBorder="1" applyAlignment="1">
      <alignment horizontal="center"/>
    </xf>
    <xf numFmtId="1" fontId="6" fillId="0" borderId="1" xfId="1" applyNumberFormat="1" applyFont="1" applyFill="1" applyBorder="1" applyAlignment="1">
      <alignment horizontal="right"/>
    </xf>
    <xf numFmtId="1" fontId="6" fillId="0" borderId="1" xfId="1" applyNumberFormat="1" applyFont="1" applyFill="1" applyBorder="1" applyAlignment="1"/>
    <xf numFmtId="0" fontId="6" fillId="0" borderId="1" xfId="0" applyFont="1" applyBorder="1" applyAlignment="1">
      <alignment horizontal="right"/>
    </xf>
    <xf numFmtId="168" fontId="6" fillId="0" borderId="1" xfId="0" applyNumberFormat="1" applyFont="1" applyBorder="1" applyAlignment="1">
      <alignment horizontal="center"/>
    </xf>
    <xf numFmtId="170" fontId="6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170" fontId="4" fillId="0" borderId="1" xfId="0" applyNumberFormat="1" applyFont="1" applyBorder="1" applyAlignment="1">
      <alignment horizontal="center"/>
    </xf>
    <xf numFmtId="165" fontId="6" fillId="0" borderId="1" xfId="1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0" fillId="0" borderId="0" xfId="0" applyFont="1"/>
    <xf numFmtId="0" fontId="7" fillId="0" borderId="0" xfId="0" applyFont="1" applyAlignment="1">
      <alignment wrapText="1"/>
    </xf>
    <xf numFmtId="0" fontId="11" fillId="0" borderId="0" xfId="4" applyFill="1"/>
    <xf numFmtId="0" fontId="12" fillId="0" borderId="0" xfId="0" applyFont="1"/>
    <xf numFmtId="0" fontId="13" fillId="0" borderId="0" xfId="0" quotePrefix="1" applyFont="1"/>
    <xf numFmtId="0" fontId="14" fillId="0" borderId="0" xfId="0" applyFont="1"/>
    <xf numFmtId="0" fontId="16" fillId="0" borderId="0" xfId="5" applyFont="1"/>
    <xf numFmtId="0" fontId="16" fillId="0" borderId="0" xfId="5" applyFont="1" applyAlignment="1">
      <alignment wrapText="1"/>
    </xf>
    <xf numFmtId="0" fontId="2" fillId="0" borderId="0" xfId="5"/>
    <xf numFmtId="0" fontId="17" fillId="0" borderId="0" xfId="5" applyFont="1" applyAlignment="1">
      <alignment vertical="center"/>
    </xf>
    <xf numFmtId="0" fontId="17" fillId="0" borderId="0" xfId="5" applyFont="1"/>
    <xf numFmtId="0" fontId="15" fillId="0" borderId="0" xfId="5" applyFont="1"/>
    <xf numFmtId="0" fontId="19" fillId="0" borderId="0" xfId="0" applyFont="1"/>
    <xf numFmtId="0" fontId="20" fillId="0" borderId="0" xfId="4" applyFont="1" applyFill="1"/>
    <xf numFmtId="0" fontId="16" fillId="13" borderId="0" xfId="5" applyFont="1" applyFill="1" applyAlignment="1">
      <alignment horizontal="center" vertical="top"/>
    </xf>
    <xf numFmtId="0" fontId="16" fillId="13" borderId="0" xfId="5" applyFont="1" applyFill="1" applyAlignment="1">
      <alignment horizontal="center" vertical="top" wrapText="1"/>
    </xf>
    <xf numFmtId="0" fontId="17" fillId="14" borderId="0" xfId="5" applyFont="1" applyFill="1" applyAlignment="1">
      <alignment horizontal="left" vertical="top"/>
    </xf>
    <xf numFmtId="0" fontId="17" fillId="14" borderId="0" xfId="5" quotePrefix="1" applyFont="1" applyFill="1" applyAlignment="1">
      <alignment horizontal="right" vertical="top" wrapText="1"/>
    </xf>
    <xf numFmtId="0" fontId="17" fillId="14" borderId="0" xfId="5" quotePrefix="1" applyFont="1" applyFill="1" applyAlignment="1">
      <alignment horizontal="right" vertical="top"/>
    </xf>
    <xf numFmtId="0" fontId="17" fillId="0" borderId="0" xfId="5" applyFont="1" applyAlignment="1">
      <alignment horizontal="left" vertical="top"/>
    </xf>
    <xf numFmtId="0" fontId="17" fillId="0" borderId="0" xfId="5" applyFont="1" applyAlignment="1">
      <alignment vertical="top" wrapText="1"/>
    </xf>
    <xf numFmtId="0" fontId="17" fillId="0" borderId="0" xfId="5" applyFont="1" applyAlignment="1">
      <alignment vertical="top"/>
    </xf>
    <xf numFmtId="0" fontId="18" fillId="0" borderId="0" xfId="5" quotePrefix="1" applyFont="1" applyAlignment="1">
      <alignment horizontal="left" vertical="top"/>
    </xf>
    <xf numFmtId="0" fontId="16" fillId="0" borderId="0" xfId="5" applyFont="1" applyAlignment="1">
      <alignment horizontal="left" vertical="top"/>
    </xf>
    <xf numFmtId="0" fontId="16" fillId="0" borderId="0" xfId="5" applyFont="1" applyAlignment="1">
      <alignment vertical="top" wrapText="1"/>
    </xf>
    <xf numFmtId="0" fontId="16" fillId="0" borderId="0" xfId="5" applyFont="1" applyAlignment="1">
      <alignment vertical="top"/>
    </xf>
    <xf numFmtId="0" fontId="16" fillId="0" borderId="0" xfId="5" quotePrefix="1" applyFont="1" applyAlignment="1">
      <alignment horizontal="left" vertical="top"/>
    </xf>
    <xf numFmtId="0" fontId="21" fillId="13" borderId="2" xfId="5" applyFont="1" applyFill="1" applyBorder="1" applyAlignment="1">
      <alignment horizontal="center" vertical="top"/>
    </xf>
    <xf numFmtId="0" fontId="21" fillId="13" borderId="3" xfId="5" applyFont="1" applyFill="1" applyBorder="1" applyAlignment="1">
      <alignment horizontal="center" vertical="top"/>
    </xf>
    <xf numFmtId="165" fontId="21" fillId="13" borderId="3" xfId="1" applyNumberFormat="1" applyFont="1" applyFill="1" applyBorder="1" applyAlignment="1">
      <alignment horizontal="center" vertical="top"/>
    </xf>
    <xf numFmtId="165" fontId="21" fillId="13" borderId="4" xfId="1" applyNumberFormat="1" applyFont="1" applyFill="1" applyBorder="1" applyAlignment="1">
      <alignment horizontal="center" vertical="top"/>
    </xf>
    <xf numFmtId="0" fontId="22" fillId="0" borderId="5" xfId="5" quotePrefix="1" applyFont="1" applyBorder="1" applyAlignment="1">
      <alignment horizontal="left" vertical="top"/>
    </xf>
    <xf numFmtId="165" fontId="22" fillId="0" borderId="0" xfId="1" quotePrefix="1" applyNumberFormat="1" applyFont="1" applyBorder="1" applyAlignment="1">
      <alignment horizontal="right" vertical="top"/>
    </xf>
    <xf numFmtId="165" fontId="16" fillId="15" borderId="6" xfId="1" applyNumberFormat="1" applyFont="1" applyFill="1" applyBorder="1" applyAlignment="1">
      <alignment horizontal="right" vertical="top" wrapText="1"/>
    </xf>
    <xf numFmtId="165" fontId="16" fillId="0" borderId="0" xfId="6" applyNumberFormat="1" applyFont="1" applyBorder="1" applyAlignment="1">
      <alignment vertical="top"/>
    </xf>
    <xf numFmtId="0" fontId="22" fillId="0" borderId="0" xfId="5" applyFont="1" applyAlignment="1">
      <alignment horizontal="left" vertical="top"/>
    </xf>
    <xf numFmtId="0" fontId="22" fillId="0" borderId="0" xfId="5" applyFont="1" applyAlignment="1">
      <alignment vertical="top" wrapText="1"/>
    </xf>
    <xf numFmtId="0" fontId="16" fillId="0" borderId="5" xfId="5" applyFont="1" applyBorder="1" applyAlignment="1">
      <alignment horizontal="left" vertical="top"/>
    </xf>
    <xf numFmtId="0" fontId="16" fillId="0" borderId="5" xfId="5" quotePrefix="1" applyFont="1" applyBorder="1" applyAlignment="1">
      <alignment horizontal="left" vertical="top"/>
    </xf>
    <xf numFmtId="0" fontId="16" fillId="0" borderId="8" xfId="5" applyFont="1" applyBorder="1" applyAlignment="1">
      <alignment vertical="top" wrapText="1"/>
    </xf>
    <xf numFmtId="165" fontId="16" fillId="0" borderId="8" xfId="6" applyNumberFormat="1" applyFont="1" applyBorder="1" applyAlignment="1">
      <alignment vertical="top"/>
    </xf>
    <xf numFmtId="165" fontId="16" fillId="15" borderId="9" xfId="1" applyNumberFormat="1" applyFont="1" applyFill="1" applyBorder="1" applyAlignment="1">
      <alignment horizontal="right" vertical="top" wrapText="1"/>
    </xf>
    <xf numFmtId="0" fontId="23" fillId="0" borderId="0" xfId="4" applyFont="1" applyFill="1"/>
    <xf numFmtId="165" fontId="17" fillId="0" borderId="0" xfId="1" applyNumberFormat="1" applyFont="1" applyBorder="1" applyAlignment="1">
      <alignment vertical="top"/>
    </xf>
    <xf numFmtId="165" fontId="16" fillId="0" borderId="0" xfId="1" applyNumberFormat="1" applyFont="1" applyBorder="1" applyAlignment="1">
      <alignment vertical="top"/>
    </xf>
    <xf numFmtId="37" fontId="16" fillId="0" borderId="0" xfId="1" applyNumberFormat="1" applyFont="1" applyBorder="1" applyAlignment="1">
      <alignment vertical="top"/>
    </xf>
    <xf numFmtId="0" fontId="24" fillId="0" borderId="0" xfId="0" applyFont="1" applyAlignment="1">
      <alignment horizontal="left"/>
    </xf>
    <xf numFmtId="0" fontId="16" fillId="0" borderId="7" xfId="5" quotePrefix="1" applyFont="1" applyBorder="1" applyAlignment="1">
      <alignment horizontal="left" vertical="top"/>
    </xf>
    <xf numFmtId="0" fontId="16" fillId="0" borderId="8" xfId="5" applyFont="1" applyBorder="1" applyAlignment="1">
      <alignment horizontal="left" vertical="top"/>
    </xf>
    <xf numFmtId="37" fontId="16" fillId="0" borderId="8" xfId="1" applyNumberFormat="1" applyFont="1" applyBorder="1" applyAlignment="1">
      <alignment vertical="top"/>
    </xf>
    <xf numFmtId="0" fontId="16" fillId="0" borderId="7" xfId="5" applyFont="1" applyBorder="1" applyAlignment="1">
      <alignment vertical="top"/>
    </xf>
    <xf numFmtId="0" fontId="16" fillId="0" borderId="8" xfId="5" applyFont="1" applyBorder="1" applyAlignment="1">
      <alignment vertical="top"/>
    </xf>
    <xf numFmtId="0" fontId="18" fillId="0" borderId="0" xfId="5" applyFont="1" applyAlignment="1">
      <alignment horizontal="left" vertical="top"/>
    </xf>
    <xf numFmtId="0" fontId="18" fillId="0" borderId="0" xfId="5" applyFont="1" applyAlignment="1">
      <alignment vertical="top" wrapText="1"/>
    </xf>
    <xf numFmtId="165" fontId="18" fillId="0" borderId="0" xfId="1" applyNumberFormat="1" applyFont="1" applyBorder="1" applyAlignment="1">
      <alignment vertical="top"/>
    </xf>
    <xf numFmtId="0" fontId="25" fillId="0" borderId="0" xfId="5" applyFont="1"/>
    <xf numFmtId="0" fontId="16" fillId="0" borderId="7" xfId="5" applyFont="1" applyBorder="1" applyAlignment="1">
      <alignment horizontal="left" vertical="top"/>
    </xf>
    <xf numFmtId="165" fontId="16" fillId="0" borderId="0" xfId="6" quotePrefix="1" applyNumberFormat="1" applyFont="1" applyBorder="1" applyAlignment="1">
      <alignment horizontal="center" vertical="top"/>
    </xf>
    <xf numFmtId="165" fontId="16" fillId="0" borderId="8" xfId="6" quotePrefix="1" applyNumberFormat="1" applyFont="1" applyBorder="1" applyAlignment="1">
      <alignment horizontal="center" vertical="top"/>
    </xf>
    <xf numFmtId="0" fontId="5" fillId="4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</cellXfs>
  <cellStyles count="7">
    <cellStyle name="Comma" xfId="1" builtinId="3"/>
    <cellStyle name="Comma 2" xfId="6" xr:uid="{3397537F-F1A2-4348-9AA3-290C5F3CEC07}"/>
    <cellStyle name="Hyperlink" xfId="4" builtinId="8"/>
    <cellStyle name="Normal" xfId="0" builtinId="0"/>
    <cellStyle name="Normal 12" xfId="3" xr:uid="{00000000-0005-0000-0000-000003000000}"/>
    <cellStyle name="Normal 2" xfId="5" xr:uid="{73852885-0E13-AC49-8AB9-1B3936EE36AA}"/>
    <cellStyle name="Normal 2 2 5" xfId="2" xr:uid="{00000000-0005-0000-0000-000004000000}"/>
  </cellStyles>
  <dxfs count="24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delatorre/Desktop/DEfR%202021/For%20posting%20in%20ADB.org/Country-level%20Results%202010-2021/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delatorre/Desktop/DEfR%202021/For%20posting%20in%20ADB.org/Country-level%20Results%202010-2021/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delatorre/Desktop/DEfR%202021/For%20posting%20in%20ADB.org/Country-level%20Results%202010-2021/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CEC15B-B9BB-4D4E-8997-9EE70179E1B0}" name="Table1367891011121314151617181920212223242526272829303132" displayName="Table1367891011121314151617181920212223242526272829303132" ref="A6:D16" totalsRowShown="0" headerRowDxfId="23" tableBorderDxfId="22">
  <tableColumns count="4">
    <tableColumn id="1" xr3:uid="{7E6B379C-D5E5-814E-AB1C-A97C0F3224FA}" name="Indicator no." dataDxfId="21"/>
    <tableColumn id="5" xr3:uid="{A2A0DD68-CDDD-814A-B3F5-28CEF3E0DABA}" name="Type" dataDxfId="20"/>
    <tableColumn id="2" xr3:uid="{9145F83A-981E-E747-BBF2-C7BC689A2F7E}" name="Indicator Name" dataDxfId="19"/>
    <tableColumn id="4" xr3:uid="{BE8C3E96-07B3-474A-A024-A0615080D85C}" name="Achieved Result" dataDxfId="18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387D613-7A46-1C42-8566-54ADFA2916BC}" name="Table13678910111213141516171819202122232425262728293031323" displayName="Table13678910111213141516171819202122232425262728293031323" ref="A6:D20" totalsRowShown="0" headerRowDxfId="17" tableBorderDxfId="16">
  <tableColumns count="4">
    <tableColumn id="1" xr3:uid="{8DF2AC29-0745-A64D-8B7D-504392938E8F}" name="Indicator no." dataDxfId="15"/>
    <tableColumn id="5" xr3:uid="{B4B757BD-B25C-8D4F-9CFD-E3F8B3C39115}" name="Type" dataDxfId="14"/>
    <tableColumn id="2" xr3:uid="{4877FDB7-B7C8-7848-8A1F-F08A7DF2C809}" name="Indicator Name" dataDxfId="13"/>
    <tableColumn id="4" xr3:uid="{CC75989E-5B1D-4547-826F-3C759EEB1517}" name="Achieved Result" dataDxfId="12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E41529D-59A1-EF45-A553-01F32F836CDB}" name="Table136789101112131415161718192021222324252627282930313234" displayName="Table136789101112131415161718192021222324252627282930313234" ref="A6:D16" totalsRowShown="0" headerRowDxfId="11" tableBorderDxfId="10">
  <tableColumns count="4">
    <tableColumn id="1" xr3:uid="{CE54111C-29C4-914B-83B3-69E1197196D7}" name="Indicator no." dataDxfId="9"/>
    <tableColumn id="5" xr3:uid="{9C418F71-C5B4-6946-BCC0-3B1657134B19}" name="Type" dataDxfId="8"/>
    <tableColumn id="2" xr3:uid="{90996E48-4FF8-1C4D-9076-C9D449D19F4C}" name="Indicator Name" dataDxfId="7"/>
    <tableColumn id="4" xr3:uid="{FBC47379-4802-4E4F-ADEC-97B8F3196C93}" name="Achieved Result" dataDxfId="6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876A66B-7207-1047-AA19-EE8FF3AE0B2E}" name="Table1367891011121314151617181920212223242526272829303132345" displayName="Table1367891011121314151617181920212223242526272829303132345" ref="A6:D57" totalsRowShown="0" headerRowDxfId="5" tableBorderDxfId="4">
  <tableColumns count="4">
    <tableColumn id="1" xr3:uid="{5ED1C12F-499A-2440-932B-C0FE866285C6}" name="Indicator no." dataDxfId="3"/>
    <tableColumn id="5" xr3:uid="{4E4A4C80-D037-8D42-92BF-F51C34E70635}" name="Type" dataDxfId="2"/>
    <tableColumn id="2" xr3:uid="{3A9C987C-BAB9-5843-9324-4261934A3F5E}" name="Indicator Name" dataDxfId="1"/>
    <tableColumn id="4" xr3:uid="{E0CFAAD4-BC89-FA41-A508-92E419B47D8F}" name="Achieved Result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1-report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hyperlink" Target="https://www.adb.org/documents/development-effectiveness-review-2022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33"/>
  <sheetViews>
    <sheetView zoomScale="91" zoomScaleNormal="91" workbookViewId="0">
      <selection activeCell="A7" sqref="A7"/>
    </sheetView>
  </sheetViews>
  <sheetFormatPr defaultColWidth="8.875" defaultRowHeight="14.1"/>
  <cols>
    <col min="3" max="3" width="50.625" customWidth="1"/>
    <col min="6" max="6" width="10.375" customWidth="1"/>
    <col min="10" max="10" width="18" customWidth="1"/>
    <col min="11" max="12" width="12" hidden="1" customWidth="1"/>
    <col min="13" max="14" width="12" customWidth="1"/>
    <col min="15" max="15" width="17" customWidth="1"/>
    <col min="16" max="19" width="12" customWidth="1"/>
    <col min="20" max="21" width="12" hidden="1" customWidth="1"/>
    <col min="22" max="32" width="12" customWidth="1"/>
    <col min="33" max="77" width="17.625" customWidth="1"/>
  </cols>
  <sheetData>
    <row r="1" spans="1:77" ht="18">
      <c r="A1" s="76" t="s">
        <v>0</v>
      </c>
    </row>
    <row r="2" spans="1:77" ht="15.95">
      <c r="A2" s="74" t="s">
        <v>1</v>
      </c>
      <c r="B2" s="3"/>
      <c r="C2" s="5"/>
      <c r="D2" s="75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95">
      <c r="A3" s="74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>
      <c r="A4" s="73" t="s">
        <v>3</v>
      </c>
      <c r="B4" s="69"/>
      <c r="C4" s="72"/>
      <c r="D4" s="67"/>
      <c r="E4" s="71"/>
      <c r="F4" s="67"/>
      <c r="G4" s="70"/>
      <c r="H4" s="70"/>
      <c r="I4" s="70"/>
      <c r="J4" s="70"/>
      <c r="K4" s="68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8"/>
      <c r="AC4" s="70"/>
      <c r="AD4" s="69"/>
      <c r="AE4" s="69"/>
      <c r="AF4" s="68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</row>
    <row r="5" spans="1:77">
      <c r="B5" s="62"/>
      <c r="C5" s="66"/>
      <c r="D5" s="64"/>
      <c r="E5" s="64"/>
      <c r="F5" s="64"/>
      <c r="G5" s="63"/>
      <c r="H5" s="63"/>
      <c r="I5" s="63"/>
      <c r="J5" s="63"/>
      <c r="K5" s="65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3"/>
      <c r="AD5" s="62"/>
      <c r="AE5" s="62"/>
      <c r="AF5" s="61"/>
      <c r="AG5" s="131" t="s">
        <v>4</v>
      </c>
      <c r="AH5" s="131"/>
      <c r="AI5" s="131"/>
      <c r="AJ5" s="131"/>
      <c r="AK5" s="131"/>
      <c r="AL5" s="131"/>
      <c r="AM5" s="131"/>
      <c r="AN5" s="131"/>
      <c r="AO5" s="131"/>
      <c r="AP5" s="131"/>
      <c r="AQ5" s="132" t="s">
        <v>5</v>
      </c>
      <c r="AR5" s="132"/>
      <c r="AS5" s="132"/>
      <c r="AT5" s="132"/>
      <c r="AU5" s="132"/>
      <c r="AV5" s="132"/>
      <c r="AW5" s="132"/>
      <c r="AX5" s="132"/>
      <c r="AY5" s="132"/>
      <c r="AZ5" s="132"/>
      <c r="BA5" s="133" t="s">
        <v>6</v>
      </c>
      <c r="BB5" s="133"/>
      <c r="BC5" s="133"/>
      <c r="BD5" s="133"/>
      <c r="BE5" s="133"/>
      <c r="BF5" s="133"/>
      <c r="BG5" s="133"/>
      <c r="BH5" s="133"/>
      <c r="BI5" s="134" t="s">
        <v>7</v>
      </c>
      <c r="BJ5" s="134"/>
      <c r="BK5" s="134"/>
      <c r="BL5" s="134"/>
      <c r="BM5" s="135" t="s">
        <v>8</v>
      </c>
      <c r="BN5" s="135"/>
      <c r="BO5" s="135"/>
      <c r="BP5" s="135"/>
      <c r="BQ5" s="135"/>
      <c r="BR5" s="135"/>
      <c r="BS5" s="135"/>
      <c r="BT5" s="135"/>
      <c r="BU5" s="135"/>
      <c r="BV5" s="135"/>
      <c r="BW5" s="135"/>
      <c r="BX5" s="130" t="s">
        <v>9</v>
      </c>
      <c r="BY5" s="130"/>
    </row>
    <row r="6" spans="1:77" ht="75.75" customHeight="1">
      <c r="A6" s="59" t="s">
        <v>10</v>
      </c>
      <c r="B6" s="60" t="s">
        <v>11</v>
      </c>
      <c r="C6" s="59" t="s">
        <v>12</v>
      </c>
      <c r="D6" s="59" t="s">
        <v>13</v>
      </c>
      <c r="E6" s="59" t="s">
        <v>14</v>
      </c>
      <c r="F6" s="59" t="s">
        <v>15</v>
      </c>
      <c r="G6" s="59" t="s">
        <v>16</v>
      </c>
      <c r="H6" s="59" t="s">
        <v>17</v>
      </c>
      <c r="I6" s="59" t="s">
        <v>18</v>
      </c>
      <c r="J6" s="59" t="s">
        <v>19</v>
      </c>
      <c r="K6" s="58" t="s">
        <v>20</v>
      </c>
      <c r="L6" s="58" t="s">
        <v>21</v>
      </c>
      <c r="M6" s="58" t="s">
        <v>22</v>
      </c>
      <c r="N6" s="58" t="s">
        <v>23</v>
      </c>
      <c r="O6" s="58" t="s">
        <v>24</v>
      </c>
      <c r="P6" s="58" t="s">
        <v>25</v>
      </c>
      <c r="Q6" s="58" t="s">
        <v>26</v>
      </c>
      <c r="R6" s="58" t="s">
        <v>27</v>
      </c>
      <c r="S6" s="58" t="s">
        <v>28</v>
      </c>
      <c r="T6" s="57" t="s">
        <v>29</v>
      </c>
      <c r="U6" s="57" t="s">
        <v>30</v>
      </c>
      <c r="V6" s="57" t="s">
        <v>31</v>
      </c>
      <c r="W6" s="57" t="s">
        <v>32</v>
      </c>
      <c r="X6" s="57" t="s">
        <v>33</v>
      </c>
      <c r="Y6" s="57" t="s">
        <v>34</v>
      </c>
      <c r="Z6" s="57" t="s">
        <v>35</v>
      </c>
      <c r="AA6" s="57" t="s">
        <v>36</v>
      </c>
      <c r="AB6" s="57" t="s">
        <v>37</v>
      </c>
      <c r="AC6" s="57" t="s">
        <v>38</v>
      </c>
      <c r="AD6" s="57" t="s">
        <v>39</v>
      </c>
      <c r="AE6" s="57" t="s">
        <v>40</v>
      </c>
      <c r="AF6" s="56" t="s">
        <v>41</v>
      </c>
      <c r="AG6" s="55" t="s">
        <v>42</v>
      </c>
      <c r="AH6" s="55" t="s">
        <v>43</v>
      </c>
      <c r="AI6" s="55" t="s">
        <v>44</v>
      </c>
      <c r="AJ6" s="55" t="s">
        <v>45</v>
      </c>
      <c r="AK6" s="55" t="s">
        <v>46</v>
      </c>
      <c r="AL6" s="55" t="s">
        <v>47</v>
      </c>
      <c r="AM6" s="55" t="s">
        <v>48</v>
      </c>
      <c r="AN6" s="55" t="s">
        <v>49</v>
      </c>
      <c r="AO6" s="55" t="s">
        <v>50</v>
      </c>
      <c r="AP6" s="55" t="s">
        <v>51</v>
      </c>
      <c r="AQ6" s="54" t="s">
        <v>52</v>
      </c>
      <c r="AR6" s="54" t="s">
        <v>53</v>
      </c>
      <c r="AS6" s="54" t="s">
        <v>54</v>
      </c>
      <c r="AT6" s="54" t="s">
        <v>55</v>
      </c>
      <c r="AU6" s="54" t="s">
        <v>56</v>
      </c>
      <c r="AV6" s="54" t="s">
        <v>57</v>
      </c>
      <c r="AW6" s="54" t="s">
        <v>58</v>
      </c>
      <c r="AX6" s="54" t="s">
        <v>59</v>
      </c>
      <c r="AY6" s="54" t="s">
        <v>60</v>
      </c>
      <c r="AZ6" s="54" t="s">
        <v>61</v>
      </c>
      <c r="BA6" s="53" t="s">
        <v>62</v>
      </c>
      <c r="BB6" s="53" t="s">
        <v>63</v>
      </c>
      <c r="BC6" s="53" t="s">
        <v>64</v>
      </c>
      <c r="BD6" s="53" t="s">
        <v>65</v>
      </c>
      <c r="BE6" s="53" t="s">
        <v>66</v>
      </c>
      <c r="BF6" s="53" t="s">
        <v>67</v>
      </c>
      <c r="BG6" s="53" t="s">
        <v>68</v>
      </c>
      <c r="BH6" s="53" t="s">
        <v>69</v>
      </c>
      <c r="BI6" s="52" t="s">
        <v>70</v>
      </c>
      <c r="BJ6" s="52" t="s">
        <v>71</v>
      </c>
      <c r="BK6" s="52" t="s">
        <v>72</v>
      </c>
      <c r="BL6" s="52" t="s">
        <v>73</v>
      </c>
      <c r="BM6" s="51" t="s">
        <v>74</v>
      </c>
      <c r="BN6" s="51" t="s">
        <v>75</v>
      </c>
      <c r="BO6" s="51" t="s">
        <v>76</v>
      </c>
      <c r="BP6" s="51" t="s">
        <v>77</v>
      </c>
      <c r="BQ6" s="51" t="s">
        <v>78</v>
      </c>
      <c r="BR6" s="51" t="s">
        <v>79</v>
      </c>
      <c r="BS6" s="51" t="s">
        <v>80</v>
      </c>
      <c r="BT6" s="51" t="s">
        <v>81</v>
      </c>
      <c r="BU6" s="51" t="s">
        <v>82</v>
      </c>
      <c r="BV6" s="51" t="s">
        <v>83</v>
      </c>
      <c r="BW6" s="51" t="s">
        <v>84</v>
      </c>
      <c r="BX6" s="50" t="s">
        <v>85</v>
      </c>
      <c r="BY6" s="50" t="s">
        <v>86</v>
      </c>
    </row>
    <row r="7" spans="1:77">
      <c r="A7" s="23">
        <v>2010</v>
      </c>
      <c r="B7" s="23" t="s">
        <v>87</v>
      </c>
      <c r="C7" s="23" t="s">
        <v>88</v>
      </c>
      <c r="D7" s="23">
        <v>43098</v>
      </c>
      <c r="E7" s="23" t="s">
        <v>89</v>
      </c>
      <c r="F7" s="23" t="s">
        <v>90</v>
      </c>
      <c r="G7" s="14" t="s">
        <v>91</v>
      </c>
      <c r="H7" s="29">
        <v>40000</v>
      </c>
      <c r="I7" s="29">
        <v>40346</v>
      </c>
      <c r="J7" s="14" t="s">
        <v>92</v>
      </c>
      <c r="K7" s="47"/>
      <c r="L7" s="42"/>
      <c r="M7" s="42">
        <v>40</v>
      </c>
      <c r="N7" s="42">
        <v>0</v>
      </c>
      <c r="O7" s="42">
        <v>40</v>
      </c>
      <c r="P7" s="42">
        <v>0</v>
      </c>
      <c r="Q7" s="42">
        <v>0</v>
      </c>
      <c r="R7" s="42">
        <v>0</v>
      </c>
      <c r="S7" s="49">
        <v>40</v>
      </c>
      <c r="T7" s="49"/>
      <c r="U7" s="42"/>
      <c r="V7" s="42">
        <v>40</v>
      </c>
      <c r="W7" s="42">
        <v>0</v>
      </c>
      <c r="X7" s="42">
        <v>40</v>
      </c>
      <c r="Y7" s="42">
        <v>0</v>
      </c>
      <c r="Z7" s="42">
        <v>0</v>
      </c>
      <c r="AA7" s="42">
        <v>0</v>
      </c>
      <c r="AB7" s="42">
        <v>40</v>
      </c>
      <c r="AC7" s="41" t="s">
        <v>93</v>
      </c>
      <c r="AD7" s="40"/>
      <c r="AE7" s="40"/>
      <c r="AF7" s="39" t="s">
        <v>93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38">
        <v>0</v>
      </c>
      <c r="AP7" s="38">
        <v>0</v>
      </c>
      <c r="AQ7" s="38">
        <v>0</v>
      </c>
      <c r="AR7" s="38">
        <v>0</v>
      </c>
      <c r="AS7" s="38">
        <v>0</v>
      </c>
      <c r="AT7" s="38">
        <v>0</v>
      </c>
      <c r="AU7" s="38">
        <v>0</v>
      </c>
      <c r="AV7" s="38">
        <v>0</v>
      </c>
      <c r="AW7" s="38">
        <v>0</v>
      </c>
      <c r="AX7" s="38">
        <v>0</v>
      </c>
      <c r="AY7" s="38">
        <v>0</v>
      </c>
      <c r="AZ7" s="38">
        <v>0</v>
      </c>
      <c r="BA7" s="38">
        <v>0</v>
      </c>
      <c r="BB7" s="38">
        <v>0</v>
      </c>
      <c r="BC7" s="38">
        <v>0</v>
      </c>
      <c r="BD7" s="38">
        <v>0</v>
      </c>
      <c r="BE7" s="38">
        <v>0</v>
      </c>
      <c r="BF7" s="38">
        <v>0</v>
      </c>
      <c r="BG7" s="38">
        <v>0</v>
      </c>
      <c r="BH7" s="38">
        <v>0</v>
      </c>
      <c r="BI7" s="38">
        <v>0</v>
      </c>
      <c r="BJ7" s="38">
        <v>0</v>
      </c>
      <c r="BK7" s="38">
        <v>0</v>
      </c>
      <c r="BL7" s="38">
        <v>0</v>
      </c>
      <c r="BM7" s="38">
        <v>0</v>
      </c>
      <c r="BN7" s="38">
        <v>0</v>
      </c>
      <c r="BO7" s="38">
        <v>0</v>
      </c>
      <c r="BP7" s="38">
        <v>0</v>
      </c>
      <c r="BQ7" s="38">
        <v>0</v>
      </c>
      <c r="BR7" s="38">
        <v>0</v>
      </c>
      <c r="BS7" s="38">
        <v>0</v>
      </c>
      <c r="BT7" s="38">
        <v>0</v>
      </c>
      <c r="BU7" s="38">
        <v>0</v>
      </c>
      <c r="BV7" s="38">
        <v>0</v>
      </c>
      <c r="BW7" s="38">
        <v>0</v>
      </c>
      <c r="BX7" s="38">
        <v>0</v>
      </c>
      <c r="BY7" s="38">
        <v>0</v>
      </c>
    </row>
    <row r="8" spans="1:77">
      <c r="A8" s="23">
        <v>2010</v>
      </c>
      <c r="B8" s="23">
        <v>2053</v>
      </c>
      <c r="C8" s="23" t="s">
        <v>94</v>
      </c>
      <c r="D8" s="23">
        <v>37175</v>
      </c>
      <c r="E8" s="23" t="s">
        <v>89</v>
      </c>
      <c r="F8" s="23" t="s">
        <v>95</v>
      </c>
      <c r="G8" s="14" t="s">
        <v>91</v>
      </c>
      <c r="H8" s="48">
        <v>37972</v>
      </c>
      <c r="I8" s="48">
        <v>40332</v>
      </c>
      <c r="J8" s="14" t="s">
        <v>92</v>
      </c>
      <c r="K8" s="47"/>
      <c r="L8" s="42"/>
      <c r="M8" s="42">
        <v>7.7039999999999997</v>
      </c>
      <c r="N8" s="42">
        <v>0</v>
      </c>
      <c r="O8" s="42">
        <v>7.7039999999999997</v>
      </c>
      <c r="P8" s="42">
        <v>0</v>
      </c>
      <c r="Q8" s="42">
        <v>1.875</v>
      </c>
      <c r="R8" s="42">
        <v>0</v>
      </c>
      <c r="S8" s="42">
        <v>9.5790000000000006</v>
      </c>
      <c r="T8" s="42"/>
      <c r="U8" s="42"/>
      <c r="V8" s="42">
        <v>7.6719999999999997</v>
      </c>
      <c r="W8" s="42">
        <v>0</v>
      </c>
      <c r="X8" s="42">
        <v>7.6719999999999997</v>
      </c>
      <c r="Y8" s="42">
        <v>0</v>
      </c>
      <c r="Z8" s="42">
        <v>1.77</v>
      </c>
      <c r="AA8" s="42">
        <v>0</v>
      </c>
      <c r="AB8" s="42">
        <v>9.4420000000000002</v>
      </c>
      <c r="AC8" s="41" t="s">
        <v>93</v>
      </c>
      <c r="AD8" s="40"/>
      <c r="AE8" s="40"/>
      <c r="AF8" s="39" t="s">
        <v>96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38">
        <v>0</v>
      </c>
      <c r="AP8" s="38">
        <v>0</v>
      </c>
      <c r="AQ8" s="38">
        <v>0</v>
      </c>
      <c r="AR8" s="38">
        <v>0</v>
      </c>
      <c r="AS8" s="38">
        <v>0</v>
      </c>
      <c r="AT8" s="38">
        <v>0</v>
      </c>
      <c r="AU8" s="38">
        <v>0</v>
      </c>
      <c r="AV8" s="38">
        <v>0</v>
      </c>
      <c r="AW8" s="38">
        <v>0</v>
      </c>
      <c r="AX8" s="38">
        <v>0</v>
      </c>
      <c r="AY8" s="38">
        <v>0</v>
      </c>
      <c r="AZ8" s="38">
        <v>0</v>
      </c>
      <c r="BA8" s="38">
        <v>0</v>
      </c>
      <c r="BB8" s="38">
        <v>0</v>
      </c>
      <c r="BC8" s="38">
        <v>0</v>
      </c>
      <c r="BD8" s="38">
        <v>0</v>
      </c>
      <c r="BE8" s="38">
        <v>0</v>
      </c>
      <c r="BF8" s="38">
        <v>0</v>
      </c>
      <c r="BG8" s="38">
        <v>0</v>
      </c>
      <c r="BH8" s="38">
        <v>0</v>
      </c>
      <c r="BI8" s="38">
        <v>0</v>
      </c>
      <c r="BJ8" s="38">
        <v>0</v>
      </c>
      <c r="BK8" s="38">
        <v>0</v>
      </c>
      <c r="BL8" s="38">
        <v>0</v>
      </c>
      <c r="BM8" s="38">
        <v>112500</v>
      </c>
      <c r="BN8" s="38">
        <v>51300</v>
      </c>
      <c r="BO8" s="38">
        <v>61200</v>
      </c>
      <c r="BP8" s="38">
        <v>0</v>
      </c>
      <c r="BQ8" s="38">
        <v>0</v>
      </c>
      <c r="BR8" s="38">
        <v>0</v>
      </c>
      <c r="BS8" s="38">
        <v>0</v>
      </c>
      <c r="BT8" s="38">
        <v>6080</v>
      </c>
      <c r="BU8" s="38">
        <v>1784</v>
      </c>
      <c r="BV8" s="38">
        <v>4296</v>
      </c>
      <c r="BW8" s="38">
        <v>0</v>
      </c>
      <c r="BX8" s="38">
        <v>0</v>
      </c>
      <c r="BY8" s="38">
        <v>0</v>
      </c>
    </row>
    <row r="9" spans="1:77">
      <c r="A9" s="23">
        <v>2010</v>
      </c>
      <c r="B9" s="23">
        <v>2054</v>
      </c>
      <c r="C9" s="23" t="s">
        <v>97</v>
      </c>
      <c r="D9" s="23">
        <v>33036</v>
      </c>
      <c r="E9" s="23" t="s">
        <v>89</v>
      </c>
      <c r="F9" s="23" t="s">
        <v>95</v>
      </c>
      <c r="G9" s="14" t="s">
        <v>91</v>
      </c>
      <c r="H9" s="48">
        <v>37972</v>
      </c>
      <c r="I9" s="48">
        <v>40140</v>
      </c>
      <c r="J9" s="14" t="s">
        <v>92</v>
      </c>
      <c r="K9" s="47"/>
      <c r="L9" s="42"/>
      <c r="M9" s="42">
        <v>7.5</v>
      </c>
      <c r="N9" s="42">
        <v>0</v>
      </c>
      <c r="O9" s="42">
        <v>7.5</v>
      </c>
      <c r="P9" s="42">
        <v>0</v>
      </c>
      <c r="Q9" s="42">
        <v>1.875</v>
      </c>
      <c r="R9" s="42">
        <v>0</v>
      </c>
      <c r="S9" s="42">
        <v>9.375</v>
      </c>
      <c r="T9" s="42"/>
      <c r="U9" s="42"/>
      <c r="V9" s="42">
        <v>7.72</v>
      </c>
      <c r="W9" s="42">
        <v>0</v>
      </c>
      <c r="X9" s="42">
        <v>7.72</v>
      </c>
      <c r="Y9" s="42">
        <v>0</v>
      </c>
      <c r="Z9" s="42">
        <v>1.742</v>
      </c>
      <c r="AA9" s="42">
        <v>0</v>
      </c>
      <c r="AB9" s="42">
        <v>9.4619999999999997</v>
      </c>
      <c r="AC9" s="41" t="s">
        <v>93</v>
      </c>
      <c r="AD9" s="40"/>
      <c r="AE9" s="40"/>
      <c r="AF9" s="39" t="s">
        <v>93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38">
        <v>0</v>
      </c>
      <c r="AP9" s="38">
        <v>0</v>
      </c>
      <c r="AQ9" s="38">
        <v>0</v>
      </c>
      <c r="AR9" s="38">
        <v>0</v>
      </c>
      <c r="AS9" s="38">
        <v>0</v>
      </c>
      <c r="AT9" s="38">
        <v>0</v>
      </c>
      <c r="AU9" s="38">
        <v>0</v>
      </c>
      <c r="AV9" s="38">
        <v>0</v>
      </c>
      <c r="AW9" s="38">
        <v>0</v>
      </c>
      <c r="AX9" s="38">
        <v>0</v>
      </c>
      <c r="AY9" s="38">
        <v>0</v>
      </c>
      <c r="AZ9" s="38">
        <v>0</v>
      </c>
      <c r="BA9" s="38">
        <v>0</v>
      </c>
      <c r="BB9" s="38">
        <v>0</v>
      </c>
      <c r="BC9" s="38">
        <v>0</v>
      </c>
      <c r="BD9" s="38">
        <v>0</v>
      </c>
      <c r="BE9" s="38">
        <v>0</v>
      </c>
      <c r="BF9" s="38">
        <v>0</v>
      </c>
      <c r="BG9" s="38">
        <v>0</v>
      </c>
      <c r="BH9" s="38">
        <v>0</v>
      </c>
      <c r="BI9" s="38">
        <v>0</v>
      </c>
      <c r="BJ9" s="38">
        <v>0</v>
      </c>
      <c r="BK9" s="38">
        <v>0</v>
      </c>
      <c r="BL9" s="38">
        <v>0</v>
      </c>
      <c r="BM9" s="38">
        <v>0</v>
      </c>
      <c r="BN9" s="38">
        <v>0</v>
      </c>
      <c r="BO9" s="38">
        <v>0</v>
      </c>
      <c r="BP9" s="38">
        <v>0</v>
      </c>
      <c r="BQ9" s="38">
        <v>0</v>
      </c>
      <c r="BR9" s="38">
        <v>0</v>
      </c>
      <c r="BS9" s="38">
        <v>0</v>
      </c>
      <c r="BT9" s="38">
        <v>0</v>
      </c>
      <c r="BU9" s="38">
        <v>0</v>
      </c>
      <c r="BV9" s="38">
        <v>0</v>
      </c>
      <c r="BW9" s="38">
        <v>0</v>
      </c>
      <c r="BX9" s="38">
        <v>0</v>
      </c>
      <c r="BY9" s="38">
        <v>0</v>
      </c>
    </row>
    <row r="10" spans="1:77">
      <c r="A10" s="23">
        <v>2010</v>
      </c>
      <c r="B10" s="23">
        <v>1980</v>
      </c>
      <c r="C10" s="23" t="s">
        <v>98</v>
      </c>
      <c r="D10" s="23">
        <v>32494</v>
      </c>
      <c r="E10" s="23" t="s">
        <v>89</v>
      </c>
      <c r="F10" s="23" t="s">
        <v>95</v>
      </c>
      <c r="G10" s="14" t="s">
        <v>91</v>
      </c>
      <c r="H10" s="48">
        <v>37608</v>
      </c>
      <c r="I10" s="48">
        <v>40471</v>
      </c>
      <c r="J10" s="14" t="s">
        <v>92</v>
      </c>
      <c r="K10" s="47"/>
      <c r="L10" s="42"/>
      <c r="M10" s="42">
        <v>36.200000000000003</v>
      </c>
      <c r="N10" s="42">
        <v>0</v>
      </c>
      <c r="O10" s="42">
        <v>36.200000000000003</v>
      </c>
      <c r="P10" s="42">
        <v>0</v>
      </c>
      <c r="Q10" s="42">
        <v>7.2</v>
      </c>
      <c r="R10" s="42">
        <v>1.75</v>
      </c>
      <c r="S10" s="42">
        <v>45.150000000000006</v>
      </c>
      <c r="T10" s="42"/>
      <c r="U10" s="42"/>
      <c r="V10" s="42">
        <v>40.85</v>
      </c>
      <c r="W10" s="42">
        <v>0</v>
      </c>
      <c r="X10" s="42">
        <v>40.85</v>
      </c>
      <c r="Y10" s="42">
        <v>0</v>
      </c>
      <c r="Z10" s="42">
        <v>8.11</v>
      </c>
      <c r="AA10" s="42">
        <v>1.76</v>
      </c>
      <c r="AB10" s="42">
        <v>50.72</v>
      </c>
      <c r="AC10" s="41" t="s">
        <v>93</v>
      </c>
      <c r="AD10" s="40"/>
      <c r="AE10" s="40"/>
      <c r="AF10" s="39" t="s">
        <v>96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38">
        <v>0</v>
      </c>
      <c r="AP10" s="38">
        <v>0</v>
      </c>
      <c r="AQ10" s="38">
        <v>0</v>
      </c>
      <c r="AR10" s="38">
        <v>0</v>
      </c>
      <c r="AS10" s="38">
        <v>0</v>
      </c>
      <c r="AT10" s="38">
        <v>0</v>
      </c>
      <c r="AU10" s="38">
        <v>0</v>
      </c>
      <c r="AV10" s="38">
        <v>0</v>
      </c>
      <c r="AW10" s="38">
        <v>0</v>
      </c>
      <c r="AX10" s="38">
        <v>0</v>
      </c>
      <c r="AY10" s="38">
        <v>0</v>
      </c>
      <c r="AZ10" s="38">
        <v>0</v>
      </c>
      <c r="BA10" s="38">
        <v>26551</v>
      </c>
      <c r="BB10" s="38">
        <v>26551</v>
      </c>
      <c r="BC10" s="38">
        <v>0</v>
      </c>
      <c r="BD10" s="38">
        <v>0</v>
      </c>
      <c r="BE10" s="38">
        <v>0</v>
      </c>
      <c r="BF10" s="38">
        <v>0</v>
      </c>
      <c r="BG10" s="38">
        <v>85000</v>
      </c>
      <c r="BH10" s="38">
        <v>0</v>
      </c>
      <c r="BI10" s="38">
        <v>0</v>
      </c>
      <c r="BJ10" s="38">
        <v>0</v>
      </c>
      <c r="BK10" s="38">
        <v>0</v>
      </c>
      <c r="BL10" s="38">
        <v>0</v>
      </c>
      <c r="BM10" s="38">
        <v>0</v>
      </c>
      <c r="BN10" s="38">
        <v>0</v>
      </c>
      <c r="BO10" s="38">
        <v>0</v>
      </c>
      <c r="BP10" s="38">
        <v>0</v>
      </c>
      <c r="BQ10" s="38">
        <v>0</v>
      </c>
      <c r="BR10" s="38">
        <v>0</v>
      </c>
      <c r="BS10" s="38">
        <v>0</v>
      </c>
      <c r="BT10" s="38">
        <v>0</v>
      </c>
      <c r="BU10" s="38">
        <v>0</v>
      </c>
      <c r="BV10" s="38">
        <v>0</v>
      </c>
      <c r="BW10" s="38">
        <v>0</v>
      </c>
      <c r="BX10" s="38">
        <v>0</v>
      </c>
      <c r="BY10" s="38">
        <v>0</v>
      </c>
    </row>
    <row r="11" spans="1:77">
      <c r="A11" s="23">
        <v>2010</v>
      </c>
      <c r="B11" s="23">
        <v>2062</v>
      </c>
      <c r="C11" s="23" t="s">
        <v>99</v>
      </c>
      <c r="D11" s="23">
        <v>34569</v>
      </c>
      <c r="E11" s="23" t="s">
        <v>89</v>
      </c>
      <c r="F11" s="23" t="s">
        <v>95</v>
      </c>
      <c r="G11" s="22" t="s">
        <v>91</v>
      </c>
      <c r="H11" s="46">
        <v>37973</v>
      </c>
      <c r="I11" s="46">
        <v>40107</v>
      </c>
      <c r="J11" s="22" t="s">
        <v>92</v>
      </c>
      <c r="K11" s="44"/>
      <c r="L11" s="42"/>
      <c r="M11" s="42">
        <v>15.3</v>
      </c>
      <c r="N11" s="42">
        <v>0</v>
      </c>
      <c r="O11" s="42">
        <v>15.3</v>
      </c>
      <c r="P11" s="42">
        <v>6</v>
      </c>
      <c r="Q11" s="42">
        <v>2.9</v>
      </c>
      <c r="R11" s="42">
        <v>0</v>
      </c>
      <c r="S11" s="42">
        <v>24.2</v>
      </c>
      <c r="T11" s="42"/>
      <c r="U11" s="42"/>
      <c r="V11" s="42">
        <v>15.16</v>
      </c>
      <c r="W11" s="42">
        <v>0</v>
      </c>
      <c r="X11" s="42">
        <v>15.16</v>
      </c>
      <c r="Y11" s="42">
        <v>5.98</v>
      </c>
      <c r="Z11" s="42">
        <v>2.42</v>
      </c>
      <c r="AA11" s="42">
        <v>0</v>
      </c>
      <c r="AB11" s="42">
        <v>23.560000000000002</v>
      </c>
      <c r="AC11" s="41" t="s">
        <v>96</v>
      </c>
      <c r="AD11" s="40" t="s">
        <v>100</v>
      </c>
      <c r="AE11" s="40" t="s">
        <v>101</v>
      </c>
      <c r="AF11" s="39" t="s">
        <v>96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38">
        <v>0</v>
      </c>
      <c r="AP11" s="38">
        <v>0</v>
      </c>
      <c r="AQ11" s="38">
        <v>624361</v>
      </c>
      <c r="AR11" s="38">
        <v>0</v>
      </c>
      <c r="AS11" s="38">
        <v>206</v>
      </c>
      <c r="AT11" s="38">
        <v>0</v>
      </c>
      <c r="AU11" s="38">
        <v>206</v>
      </c>
      <c r="AV11" s="38">
        <v>165.83</v>
      </c>
      <c r="AW11" s="38">
        <v>40.169999999999987</v>
      </c>
      <c r="AX11" s="38">
        <v>0</v>
      </c>
      <c r="AY11" s="38">
        <v>0</v>
      </c>
      <c r="AZ11" s="38">
        <v>0</v>
      </c>
      <c r="BA11" s="38">
        <v>0</v>
      </c>
      <c r="BB11" s="38">
        <v>0</v>
      </c>
      <c r="BC11" s="38">
        <v>0</v>
      </c>
      <c r="BD11" s="38">
        <v>0</v>
      </c>
      <c r="BE11" s="38">
        <v>0</v>
      </c>
      <c r="BF11" s="38">
        <v>0</v>
      </c>
      <c r="BG11" s="38">
        <v>0</v>
      </c>
      <c r="BH11" s="38">
        <v>0</v>
      </c>
      <c r="BI11" s="38">
        <v>0</v>
      </c>
      <c r="BJ11" s="38">
        <v>0</v>
      </c>
      <c r="BK11" s="38">
        <v>0</v>
      </c>
      <c r="BL11" s="38">
        <v>0</v>
      </c>
      <c r="BM11" s="38">
        <v>0</v>
      </c>
      <c r="BN11" s="38">
        <v>0</v>
      </c>
      <c r="BO11" s="38">
        <v>0</v>
      </c>
      <c r="BP11" s="38">
        <v>0</v>
      </c>
      <c r="BQ11" s="38">
        <v>0</v>
      </c>
      <c r="BR11" s="38">
        <v>0</v>
      </c>
      <c r="BS11" s="38">
        <v>0</v>
      </c>
      <c r="BT11" s="38">
        <v>0</v>
      </c>
      <c r="BU11" s="38">
        <v>0</v>
      </c>
      <c r="BV11" s="38">
        <v>0</v>
      </c>
      <c r="BW11" s="38">
        <v>0</v>
      </c>
      <c r="BX11" s="38">
        <v>0</v>
      </c>
      <c r="BY11" s="38">
        <v>0</v>
      </c>
    </row>
    <row r="12" spans="1:77">
      <c r="A12" s="23">
        <v>2012</v>
      </c>
      <c r="B12" s="23">
        <v>2124</v>
      </c>
      <c r="C12" s="23" t="s">
        <v>102</v>
      </c>
      <c r="D12" s="23" t="s">
        <v>103</v>
      </c>
      <c r="E12" s="23" t="s">
        <v>89</v>
      </c>
      <c r="F12" s="23" t="s">
        <v>95</v>
      </c>
      <c r="G12" s="22" t="s">
        <v>91</v>
      </c>
      <c r="H12" s="45">
        <v>38331</v>
      </c>
      <c r="I12" s="45">
        <v>40778</v>
      </c>
      <c r="J12" s="22" t="s">
        <v>92</v>
      </c>
      <c r="K12" s="44"/>
      <c r="L12" s="18"/>
      <c r="M12" s="18">
        <v>22.72</v>
      </c>
      <c r="N12" s="18">
        <v>0</v>
      </c>
      <c r="O12" s="42">
        <v>22.72</v>
      </c>
      <c r="P12" s="18">
        <v>0</v>
      </c>
      <c r="Q12" s="18">
        <v>6.29</v>
      </c>
      <c r="R12" s="42">
        <v>0</v>
      </c>
      <c r="S12" s="42">
        <v>29.009999999999998</v>
      </c>
      <c r="T12" s="42"/>
      <c r="U12" s="43"/>
      <c r="V12" s="43">
        <v>23.25</v>
      </c>
      <c r="W12" s="43">
        <v>0</v>
      </c>
      <c r="X12" s="42">
        <v>23.25</v>
      </c>
      <c r="Y12" s="43">
        <v>0</v>
      </c>
      <c r="Z12" s="43">
        <v>5.43</v>
      </c>
      <c r="AA12" s="43">
        <v>0</v>
      </c>
      <c r="AB12" s="42">
        <v>28.68</v>
      </c>
      <c r="AC12" s="41" t="s">
        <v>93</v>
      </c>
      <c r="AD12" s="40"/>
      <c r="AE12" s="40"/>
      <c r="AF12" s="39" t="s">
        <v>96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38">
        <v>0</v>
      </c>
      <c r="AP12" s="38">
        <v>0</v>
      </c>
      <c r="AQ12" s="11">
        <v>0</v>
      </c>
      <c r="AR12" s="38">
        <v>0</v>
      </c>
      <c r="AS12" s="11">
        <v>0</v>
      </c>
      <c r="AT12" s="38">
        <v>0</v>
      </c>
      <c r="AU12" s="11">
        <v>0</v>
      </c>
      <c r="AV12" s="38">
        <v>0</v>
      </c>
      <c r="AW12" s="38">
        <v>0</v>
      </c>
      <c r="AX12" s="38">
        <v>0</v>
      </c>
      <c r="AY12" s="38">
        <v>0</v>
      </c>
      <c r="AZ12" s="38">
        <v>0</v>
      </c>
      <c r="BA12" s="38">
        <v>3848</v>
      </c>
      <c r="BB12" s="38">
        <v>3848</v>
      </c>
      <c r="BC12" s="38">
        <v>0</v>
      </c>
      <c r="BD12" s="38">
        <v>0</v>
      </c>
      <c r="BE12" s="38">
        <v>0</v>
      </c>
      <c r="BF12" s="38">
        <v>0</v>
      </c>
      <c r="BG12" s="38">
        <v>55368</v>
      </c>
      <c r="BH12" s="38">
        <v>0</v>
      </c>
      <c r="BI12" s="38">
        <v>0</v>
      </c>
      <c r="BJ12" s="38">
        <v>0</v>
      </c>
      <c r="BK12" s="38">
        <v>0</v>
      </c>
      <c r="BL12" s="38">
        <v>0</v>
      </c>
      <c r="BM12" s="38">
        <v>0</v>
      </c>
      <c r="BN12" s="38">
        <v>0</v>
      </c>
      <c r="BO12" s="38">
        <v>0</v>
      </c>
      <c r="BP12" s="38">
        <v>0</v>
      </c>
      <c r="BQ12" s="38">
        <v>0</v>
      </c>
      <c r="BR12" s="38">
        <v>0</v>
      </c>
      <c r="BS12" s="38">
        <v>0</v>
      </c>
      <c r="BT12" s="38">
        <v>0</v>
      </c>
      <c r="BU12" s="38">
        <v>0</v>
      </c>
      <c r="BV12" s="38">
        <v>0</v>
      </c>
      <c r="BW12" s="38">
        <v>0</v>
      </c>
      <c r="BX12" s="38">
        <v>0</v>
      </c>
      <c r="BY12" s="38">
        <v>0</v>
      </c>
    </row>
    <row r="13" spans="1:77">
      <c r="A13" s="23">
        <v>2012</v>
      </c>
      <c r="B13" s="23">
        <v>2114</v>
      </c>
      <c r="C13" s="23" t="s">
        <v>104</v>
      </c>
      <c r="D13" s="23" t="s">
        <v>105</v>
      </c>
      <c r="E13" s="23" t="s">
        <v>89</v>
      </c>
      <c r="F13" s="23" t="s">
        <v>95</v>
      </c>
      <c r="G13" s="22" t="s">
        <v>91</v>
      </c>
      <c r="H13" s="45">
        <v>38317</v>
      </c>
      <c r="I13" s="45">
        <v>40889</v>
      </c>
      <c r="J13" s="22" t="s">
        <v>92</v>
      </c>
      <c r="K13" s="44"/>
      <c r="L13" s="18"/>
      <c r="M13" s="18">
        <v>10.7</v>
      </c>
      <c r="N13" s="18">
        <v>0</v>
      </c>
      <c r="O13" s="42">
        <v>10.7</v>
      </c>
      <c r="P13" s="18">
        <v>0</v>
      </c>
      <c r="Q13" s="18">
        <v>2.68</v>
      </c>
      <c r="R13" s="18">
        <v>0</v>
      </c>
      <c r="S13" s="42">
        <v>13.379999999999999</v>
      </c>
      <c r="T13" s="42"/>
      <c r="U13" s="43"/>
      <c r="V13" s="43">
        <v>10.31</v>
      </c>
      <c r="W13" s="43">
        <v>0</v>
      </c>
      <c r="X13" s="42">
        <v>10.31</v>
      </c>
      <c r="Y13" s="43">
        <v>0</v>
      </c>
      <c r="Z13" s="43">
        <v>2</v>
      </c>
      <c r="AA13" s="43">
        <v>0</v>
      </c>
      <c r="AB13" s="42">
        <v>12.31</v>
      </c>
      <c r="AC13" s="41" t="s">
        <v>96</v>
      </c>
      <c r="AD13" s="40" t="s">
        <v>106</v>
      </c>
      <c r="AE13" s="40" t="s">
        <v>107</v>
      </c>
      <c r="AF13" s="39" t="s">
        <v>93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1">
        <v>0</v>
      </c>
      <c r="AP13" s="38">
        <v>0</v>
      </c>
      <c r="AQ13" s="38">
        <v>0</v>
      </c>
      <c r="AR13" s="38">
        <v>0</v>
      </c>
      <c r="AS13" s="38">
        <v>0</v>
      </c>
      <c r="AT13" s="38">
        <v>0</v>
      </c>
      <c r="AU13" s="38">
        <v>0</v>
      </c>
      <c r="AV13" s="38">
        <v>0</v>
      </c>
      <c r="AW13" s="38">
        <v>0</v>
      </c>
      <c r="AX13" s="38">
        <v>0</v>
      </c>
      <c r="AY13" s="38">
        <v>0</v>
      </c>
      <c r="AZ13" s="38">
        <v>0</v>
      </c>
      <c r="BA13" s="38">
        <v>0</v>
      </c>
      <c r="BB13" s="38">
        <v>0</v>
      </c>
      <c r="BC13" s="38">
        <v>0</v>
      </c>
      <c r="BD13" s="38">
        <v>0</v>
      </c>
      <c r="BE13" s="38">
        <v>0</v>
      </c>
      <c r="BF13" s="38">
        <v>0</v>
      </c>
      <c r="BG13" s="38">
        <v>0</v>
      </c>
      <c r="BH13" s="38">
        <v>0</v>
      </c>
      <c r="BI13" s="38">
        <v>0</v>
      </c>
      <c r="BJ13" s="38">
        <v>0</v>
      </c>
      <c r="BK13" s="38">
        <v>0</v>
      </c>
      <c r="BL13" s="38">
        <v>0</v>
      </c>
      <c r="BM13" s="38">
        <v>0</v>
      </c>
      <c r="BN13" s="38">
        <v>0</v>
      </c>
      <c r="BO13" s="38">
        <v>0</v>
      </c>
      <c r="BP13" s="38">
        <v>0</v>
      </c>
      <c r="BQ13" s="38">
        <v>0</v>
      </c>
      <c r="BR13" s="38">
        <v>0</v>
      </c>
      <c r="BS13" s="38">
        <v>0</v>
      </c>
      <c r="BT13" s="38">
        <v>0</v>
      </c>
      <c r="BU13" s="38">
        <v>0</v>
      </c>
      <c r="BV13" s="38">
        <v>0</v>
      </c>
      <c r="BW13" s="38">
        <v>0</v>
      </c>
      <c r="BX13" s="38">
        <v>0</v>
      </c>
      <c r="BY13" s="38">
        <v>0</v>
      </c>
    </row>
    <row r="14" spans="1:77">
      <c r="A14" s="23">
        <v>2012</v>
      </c>
      <c r="B14" s="23" t="s">
        <v>108</v>
      </c>
      <c r="C14" s="23" t="s">
        <v>109</v>
      </c>
      <c r="D14" s="23" t="s">
        <v>105</v>
      </c>
      <c r="E14" s="23" t="s">
        <v>89</v>
      </c>
      <c r="F14" s="23" t="s">
        <v>95</v>
      </c>
      <c r="G14" s="22" t="s">
        <v>91</v>
      </c>
      <c r="H14" s="45">
        <v>40037</v>
      </c>
      <c r="I14" s="45">
        <v>40920</v>
      </c>
      <c r="J14" s="22" t="s">
        <v>110</v>
      </c>
      <c r="K14" s="44"/>
      <c r="L14" s="18"/>
      <c r="M14" s="18">
        <v>0</v>
      </c>
      <c r="N14" s="18">
        <v>0</v>
      </c>
      <c r="O14" s="42">
        <v>0</v>
      </c>
      <c r="P14" s="18">
        <v>1.6</v>
      </c>
      <c r="Q14" s="18">
        <v>0</v>
      </c>
      <c r="R14" s="42">
        <v>0</v>
      </c>
      <c r="S14" s="42">
        <v>1.6</v>
      </c>
      <c r="T14" s="42"/>
      <c r="U14" s="43"/>
      <c r="V14" s="43">
        <v>0</v>
      </c>
      <c r="W14" s="43">
        <v>0</v>
      </c>
      <c r="X14" s="42">
        <v>0</v>
      </c>
      <c r="Y14" s="43">
        <v>0.93</v>
      </c>
      <c r="Z14" s="43">
        <v>0</v>
      </c>
      <c r="AA14" s="43">
        <v>0</v>
      </c>
      <c r="AB14" s="42">
        <v>0.93</v>
      </c>
      <c r="AC14" s="41" t="s">
        <v>96</v>
      </c>
      <c r="AD14" s="40"/>
      <c r="AE14" s="40"/>
      <c r="AF14" s="39" t="s">
        <v>93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38">
        <v>0</v>
      </c>
      <c r="AP14" s="38">
        <v>0</v>
      </c>
      <c r="AQ14" s="11">
        <v>0</v>
      </c>
      <c r="AR14" s="38">
        <v>0</v>
      </c>
      <c r="AS14" s="11">
        <v>0</v>
      </c>
      <c r="AT14" s="38">
        <v>0</v>
      </c>
      <c r="AU14" s="11">
        <v>0</v>
      </c>
      <c r="AV14" s="11">
        <v>0</v>
      </c>
      <c r="AW14" s="38">
        <v>0</v>
      </c>
      <c r="AX14" s="38">
        <v>0</v>
      </c>
      <c r="AY14" s="38">
        <v>0</v>
      </c>
      <c r="AZ14" s="38">
        <v>0</v>
      </c>
      <c r="BA14" s="38">
        <v>0</v>
      </c>
      <c r="BB14" s="38">
        <v>0</v>
      </c>
      <c r="BC14" s="38">
        <v>0</v>
      </c>
      <c r="BD14" s="38">
        <v>0</v>
      </c>
      <c r="BE14" s="38">
        <v>0</v>
      </c>
      <c r="BF14" s="38">
        <v>0</v>
      </c>
      <c r="BG14" s="38">
        <v>0</v>
      </c>
      <c r="BH14" s="38">
        <v>0</v>
      </c>
      <c r="BI14" s="38">
        <v>0</v>
      </c>
      <c r="BJ14" s="38">
        <v>0</v>
      </c>
      <c r="BK14" s="38">
        <v>0</v>
      </c>
      <c r="BL14" s="38">
        <v>0</v>
      </c>
      <c r="BM14" s="38">
        <v>0</v>
      </c>
      <c r="BN14" s="38">
        <v>0</v>
      </c>
      <c r="BO14" s="38">
        <v>0</v>
      </c>
      <c r="BP14" s="38">
        <v>0</v>
      </c>
      <c r="BQ14" s="38">
        <v>0</v>
      </c>
      <c r="BR14" s="38">
        <v>0</v>
      </c>
      <c r="BS14" s="38">
        <v>0</v>
      </c>
      <c r="BT14" s="38">
        <v>0</v>
      </c>
      <c r="BU14" s="38">
        <v>0</v>
      </c>
      <c r="BV14" s="38">
        <v>0</v>
      </c>
      <c r="BW14" s="38">
        <v>0</v>
      </c>
      <c r="BX14" s="38">
        <v>0</v>
      </c>
      <c r="BY14" s="38">
        <v>0</v>
      </c>
    </row>
    <row r="15" spans="1:77">
      <c r="A15" s="23">
        <v>2013</v>
      </c>
      <c r="B15" s="37" t="s">
        <v>111</v>
      </c>
      <c r="C15" s="23" t="s">
        <v>112</v>
      </c>
      <c r="D15" s="23" t="s">
        <v>113</v>
      </c>
      <c r="E15" s="23" t="s">
        <v>89</v>
      </c>
      <c r="F15" s="23" t="s">
        <v>95</v>
      </c>
      <c r="G15" s="36" t="s">
        <v>91</v>
      </c>
      <c r="H15" s="35">
        <v>38673</v>
      </c>
      <c r="I15" s="34">
        <v>40451</v>
      </c>
      <c r="J15" s="33" t="s">
        <v>92</v>
      </c>
      <c r="K15" s="32"/>
      <c r="L15" s="18"/>
      <c r="M15" s="18">
        <v>50</v>
      </c>
      <c r="N15" s="18">
        <v>0</v>
      </c>
      <c r="O15" s="18">
        <v>50</v>
      </c>
      <c r="P15" s="18">
        <v>0</v>
      </c>
      <c r="Q15" s="18">
        <v>14.5</v>
      </c>
      <c r="R15" s="18">
        <v>0</v>
      </c>
      <c r="S15" s="18">
        <v>64.5</v>
      </c>
      <c r="T15" s="18"/>
      <c r="U15" s="17"/>
      <c r="V15" s="17">
        <v>51.699999999999996</v>
      </c>
      <c r="W15" s="17">
        <v>0</v>
      </c>
      <c r="X15" s="17">
        <v>51.699999999999996</v>
      </c>
      <c r="Y15" s="17">
        <v>3.5</v>
      </c>
      <c r="Z15" s="17">
        <v>4.7300000000000004</v>
      </c>
      <c r="AA15" s="17">
        <v>0</v>
      </c>
      <c r="AB15" s="17">
        <v>59.929999999999993</v>
      </c>
      <c r="AC15" s="16" t="s">
        <v>96</v>
      </c>
      <c r="AD15" s="15" t="s">
        <v>100</v>
      </c>
      <c r="AE15" s="15" t="s">
        <v>101</v>
      </c>
      <c r="AF15" s="31" t="s">
        <v>96</v>
      </c>
      <c r="AG15" s="13">
        <v>0</v>
      </c>
      <c r="AH15" s="13">
        <v>0</v>
      </c>
      <c r="AI15" s="30">
        <v>0</v>
      </c>
      <c r="AJ15" s="30">
        <v>0</v>
      </c>
      <c r="AK15" s="30">
        <v>0</v>
      </c>
      <c r="AL15" s="30">
        <v>0</v>
      </c>
      <c r="AM15" s="30">
        <v>0</v>
      </c>
      <c r="AN15" s="30">
        <v>0</v>
      </c>
      <c r="AO15" s="11">
        <v>0</v>
      </c>
      <c r="AP15" s="11">
        <v>0</v>
      </c>
      <c r="AQ15" s="11">
        <v>245827.7</v>
      </c>
      <c r="AR15" s="11">
        <v>0</v>
      </c>
      <c r="AS15" s="11">
        <v>179</v>
      </c>
      <c r="AT15" s="11">
        <v>119</v>
      </c>
      <c r="AU15" s="11">
        <v>60</v>
      </c>
      <c r="AV15" s="11">
        <v>60</v>
      </c>
      <c r="AW15" s="11">
        <v>119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1">
        <v>0</v>
      </c>
      <c r="BX15" s="11">
        <v>0</v>
      </c>
      <c r="BY15" s="11">
        <v>0</v>
      </c>
    </row>
    <row r="16" spans="1:77">
      <c r="A16" s="23">
        <v>2014</v>
      </c>
      <c r="B16" s="23" t="s">
        <v>114</v>
      </c>
      <c r="C16" s="23" t="s">
        <v>115</v>
      </c>
      <c r="D16" s="23">
        <v>38603</v>
      </c>
      <c r="E16" s="23" t="s">
        <v>89</v>
      </c>
      <c r="F16" s="23" t="s">
        <v>95</v>
      </c>
      <c r="G16" s="22" t="s">
        <v>91</v>
      </c>
      <c r="H16" s="29">
        <v>39024</v>
      </c>
      <c r="I16" s="28">
        <v>41281</v>
      </c>
      <c r="J16" s="20" t="s">
        <v>92</v>
      </c>
      <c r="K16" s="19"/>
      <c r="L16" s="27"/>
      <c r="M16" s="27">
        <v>12</v>
      </c>
      <c r="N16" s="18">
        <v>0</v>
      </c>
      <c r="O16" s="18">
        <v>12</v>
      </c>
      <c r="P16" s="26">
        <v>0</v>
      </c>
      <c r="Q16" s="26">
        <v>1.75</v>
      </c>
      <c r="R16" s="25">
        <v>1.54</v>
      </c>
      <c r="S16" s="24">
        <v>15.29</v>
      </c>
      <c r="T16" s="18"/>
      <c r="U16" s="17"/>
      <c r="V16" s="17">
        <v>8.84</v>
      </c>
      <c r="W16" s="17">
        <v>0</v>
      </c>
      <c r="X16" s="17">
        <v>8.84</v>
      </c>
      <c r="Y16" s="17">
        <v>0</v>
      </c>
      <c r="Z16" s="17">
        <v>0.88</v>
      </c>
      <c r="AA16" s="17">
        <v>0.17</v>
      </c>
      <c r="AB16" s="17">
        <v>9.89</v>
      </c>
      <c r="AC16" s="16" t="s">
        <v>93</v>
      </c>
      <c r="AD16" s="15"/>
      <c r="AE16" s="15"/>
      <c r="AF16" s="14" t="s">
        <v>96</v>
      </c>
      <c r="AG16" s="13">
        <v>0</v>
      </c>
      <c r="AH16" s="13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608</v>
      </c>
      <c r="BJ16" s="11">
        <v>152</v>
      </c>
      <c r="BK16" s="11">
        <v>456</v>
      </c>
      <c r="BL16" s="11">
        <v>0</v>
      </c>
      <c r="BM16" s="11">
        <v>0</v>
      </c>
      <c r="BN16" s="11">
        <v>0</v>
      </c>
      <c r="BO16" s="11">
        <v>0</v>
      </c>
      <c r="BP16" s="11">
        <v>0</v>
      </c>
      <c r="BQ16" s="11">
        <v>0</v>
      </c>
      <c r="BR16" s="11">
        <v>0</v>
      </c>
      <c r="BS16" s="11">
        <v>0</v>
      </c>
      <c r="BT16" s="11">
        <v>0</v>
      </c>
      <c r="BU16" s="11">
        <v>0</v>
      </c>
      <c r="BV16" s="11">
        <v>0</v>
      </c>
      <c r="BW16" s="11">
        <v>0</v>
      </c>
      <c r="BX16" s="11">
        <v>0</v>
      </c>
      <c r="BY16" s="11">
        <v>0</v>
      </c>
    </row>
    <row r="17" spans="1:77">
      <c r="A17" s="23">
        <v>2015</v>
      </c>
      <c r="B17" s="23">
        <v>2356</v>
      </c>
      <c r="C17" s="23" t="s">
        <v>116</v>
      </c>
      <c r="D17" s="23" t="s">
        <v>117</v>
      </c>
      <c r="E17" s="23" t="s">
        <v>89</v>
      </c>
      <c r="F17" s="23" t="s">
        <v>95</v>
      </c>
      <c r="G17" s="22" t="s">
        <v>91</v>
      </c>
      <c r="H17" s="29">
        <v>39360</v>
      </c>
      <c r="I17" s="28">
        <v>41866</v>
      </c>
      <c r="J17" s="20" t="s">
        <v>92</v>
      </c>
      <c r="K17" s="19"/>
      <c r="L17" s="27"/>
      <c r="M17" s="27">
        <v>22</v>
      </c>
      <c r="N17" s="18">
        <v>0</v>
      </c>
      <c r="O17" s="18">
        <v>22</v>
      </c>
      <c r="P17" s="26">
        <v>0</v>
      </c>
      <c r="Q17" s="26">
        <v>6.5</v>
      </c>
      <c r="R17" s="25">
        <v>0</v>
      </c>
      <c r="S17" s="24">
        <v>28.5</v>
      </c>
      <c r="T17" s="18"/>
      <c r="U17" s="17"/>
      <c r="V17" s="17">
        <v>22.28</v>
      </c>
      <c r="W17" s="17">
        <v>0</v>
      </c>
      <c r="X17" s="17">
        <v>22.28</v>
      </c>
      <c r="Y17" s="17">
        <v>0</v>
      </c>
      <c r="Z17" s="17">
        <v>5.09</v>
      </c>
      <c r="AA17" s="17">
        <v>0</v>
      </c>
      <c r="AB17" s="17">
        <v>27.37</v>
      </c>
      <c r="AC17" s="16" t="s">
        <v>93</v>
      </c>
      <c r="AD17" s="15"/>
      <c r="AE17" s="15"/>
      <c r="AF17" s="14" t="s">
        <v>96</v>
      </c>
      <c r="AG17" s="13">
        <v>0</v>
      </c>
      <c r="AH17" s="13">
        <v>0</v>
      </c>
      <c r="AI17" s="12">
        <v>0</v>
      </c>
      <c r="AJ17" s="12">
        <v>0</v>
      </c>
      <c r="AK17" s="12">
        <v>0</v>
      </c>
      <c r="AL17" s="12">
        <v>0</v>
      </c>
      <c r="AM17" s="12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1">
        <v>0</v>
      </c>
      <c r="AV17" s="11">
        <v>0</v>
      </c>
      <c r="AW17" s="11">
        <v>0</v>
      </c>
      <c r="AX17" s="11">
        <v>0</v>
      </c>
      <c r="AY17" s="11">
        <v>0</v>
      </c>
      <c r="AZ17" s="11">
        <v>0</v>
      </c>
      <c r="BA17" s="11">
        <v>0</v>
      </c>
      <c r="BB17" s="11">
        <v>0</v>
      </c>
      <c r="BC17" s="11">
        <v>0</v>
      </c>
      <c r="BD17" s="11">
        <v>0</v>
      </c>
      <c r="BE17" s="11">
        <v>0</v>
      </c>
      <c r="BF17" s="11">
        <v>0</v>
      </c>
      <c r="BG17" s="11">
        <v>23121</v>
      </c>
      <c r="BH17" s="11">
        <v>0</v>
      </c>
      <c r="BI17" s="11">
        <v>0</v>
      </c>
      <c r="BJ17" s="11">
        <v>0</v>
      </c>
      <c r="BK17" s="11">
        <v>0</v>
      </c>
      <c r="BL17" s="11">
        <v>0</v>
      </c>
      <c r="BM17" s="11">
        <v>0</v>
      </c>
      <c r="BN17" s="11">
        <v>0</v>
      </c>
      <c r="BO17" s="11">
        <v>0</v>
      </c>
      <c r="BP17" s="11">
        <v>0</v>
      </c>
      <c r="BQ17" s="11">
        <v>0</v>
      </c>
      <c r="BR17" s="11">
        <v>0</v>
      </c>
      <c r="BS17" s="11">
        <v>0</v>
      </c>
      <c r="BT17" s="11">
        <v>0</v>
      </c>
      <c r="BU17" s="11">
        <v>0</v>
      </c>
      <c r="BV17" s="11">
        <v>0</v>
      </c>
      <c r="BW17" s="11">
        <v>0</v>
      </c>
      <c r="BX17" s="11">
        <v>0</v>
      </c>
      <c r="BY17" s="11">
        <v>0</v>
      </c>
    </row>
    <row r="18" spans="1:77">
      <c r="A18" s="23">
        <v>2015</v>
      </c>
      <c r="B18" s="23" t="s">
        <v>118</v>
      </c>
      <c r="C18" s="23" t="s">
        <v>119</v>
      </c>
      <c r="D18" s="23" t="s">
        <v>120</v>
      </c>
      <c r="E18" s="23" t="s">
        <v>89</v>
      </c>
      <c r="F18" s="23" t="s">
        <v>95</v>
      </c>
      <c r="G18" s="22" t="s">
        <v>91</v>
      </c>
      <c r="H18" s="29">
        <v>39111</v>
      </c>
      <c r="I18" s="28">
        <v>42047</v>
      </c>
      <c r="J18" s="20" t="s">
        <v>121</v>
      </c>
      <c r="K18" s="19"/>
      <c r="L18" s="27"/>
      <c r="M18" s="27">
        <v>17.100000000000001</v>
      </c>
      <c r="N18" s="18">
        <v>0</v>
      </c>
      <c r="O18" s="18">
        <v>17.100000000000001</v>
      </c>
      <c r="P18" s="26">
        <v>3.5</v>
      </c>
      <c r="Q18" s="26">
        <v>1.65</v>
      </c>
      <c r="R18" s="25">
        <v>1.05</v>
      </c>
      <c r="S18" s="24">
        <v>23.3</v>
      </c>
      <c r="T18" s="18"/>
      <c r="U18" s="17"/>
      <c r="V18" s="17">
        <v>10.58</v>
      </c>
      <c r="W18" s="17">
        <v>0</v>
      </c>
      <c r="X18" s="17">
        <v>10.58</v>
      </c>
      <c r="Y18" s="17">
        <v>2.36</v>
      </c>
      <c r="Z18" s="17">
        <v>1.9</v>
      </c>
      <c r="AA18" s="17">
        <v>0.44</v>
      </c>
      <c r="AB18" s="17">
        <v>15.28</v>
      </c>
      <c r="AC18" s="16" t="s">
        <v>96</v>
      </c>
      <c r="AD18" s="15" t="s">
        <v>122</v>
      </c>
      <c r="AE18" s="15" t="s">
        <v>101</v>
      </c>
      <c r="AF18" s="14" t="s">
        <v>96</v>
      </c>
      <c r="AG18" s="13">
        <v>0</v>
      </c>
      <c r="AH18" s="13">
        <v>0</v>
      </c>
      <c r="AI18" s="12">
        <v>0</v>
      </c>
      <c r="AJ18" s="12">
        <v>95</v>
      </c>
      <c r="AK18" s="12">
        <v>95</v>
      </c>
      <c r="AL18" s="12">
        <v>0</v>
      </c>
      <c r="AM18" s="12">
        <v>0.08</v>
      </c>
      <c r="AN18" s="11">
        <v>0</v>
      </c>
      <c r="AO18" s="11">
        <v>2.5</v>
      </c>
      <c r="AP18" s="11">
        <v>3</v>
      </c>
      <c r="AQ18" s="11">
        <v>0</v>
      </c>
      <c r="AR18" s="11">
        <v>0</v>
      </c>
      <c r="AS18" s="11">
        <v>11.6</v>
      </c>
      <c r="AT18" s="11">
        <v>0</v>
      </c>
      <c r="AU18" s="11">
        <v>11.6</v>
      </c>
      <c r="AV18" s="11">
        <v>11.6</v>
      </c>
      <c r="AW18" s="11">
        <v>0</v>
      </c>
      <c r="AX18" s="11">
        <v>0</v>
      </c>
      <c r="AY18" s="11">
        <v>0</v>
      </c>
      <c r="AZ18" s="11">
        <v>0</v>
      </c>
      <c r="BA18" s="11">
        <v>9331</v>
      </c>
      <c r="BB18" s="11">
        <v>9331</v>
      </c>
      <c r="BC18" s="11">
        <v>0</v>
      </c>
      <c r="BD18" s="11">
        <v>0</v>
      </c>
      <c r="BE18" s="11">
        <v>0</v>
      </c>
      <c r="BF18" s="11">
        <v>117.1</v>
      </c>
      <c r="BG18" s="11">
        <v>625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P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</row>
    <row r="19" spans="1:77">
      <c r="A19" s="23">
        <v>2015</v>
      </c>
      <c r="B19" s="23" t="s">
        <v>123</v>
      </c>
      <c r="C19" s="23" t="s">
        <v>124</v>
      </c>
      <c r="D19" s="23" t="s">
        <v>125</v>
      </c>
      <c r="E19" s="23" t="s">
        <v>89</v>
      </c>
      <c r="F19" s="23" t="s">
        <v>90</v>
      </c>
      <c r="G19" s="22" t="s">
        <v>91</v>
      </c>
      <c r="H19" s="29">
        <v>40645</v>
      </c>
      <c r="I19" s="28">
        <v>41886</v>
      </c>
      <c r="J19" s="20" t="s">
        <v>92</v>
      </c>
      <c r="K19" s="19"/>
      <c r="L19" s="27"/>
      <c r="M19" s="27">
        <v>45</v>
      </c>
      <c r="N19" s="18">
        <v>0</v>
      </c>
      <c r="O19" s="18">
        <v>45</v>
      </c>
      <c r="P19" s="26">
        <v>0</v>
      </c>
      <c r="Q19" s="26">
        <v>0</v>
      </c>
      <c r="R19" s="25">
        <v>0</v>
      </c>
      <c r="S19" s="24">
        <v>45</v>
      </c>
      <c r="T19" s="18"/>
      <c r="U19" s="17"/>
      <c r="V19" s="17">
        <v>45</v>
      </c>
      <c r="W19" s="17">
        <v>0</v>
      </c>
      <c r="X19" s="17">
        <v>45</v>
      </c>
      <c r="Y19" s="17">
        <v>0</v>
      </c>
      <c r="Z19" s="17">
        <v>0</v>
      </c>
      <c r="AA19" s="17">
        <v>0</v>
      </c>
      <c r="AB19" s="17">
        <v>45</v>
      </c>
      <c r="AC19" s="16" t="s">
        <v>93</v>
      </c>
      <c r="AD19" s="15"/>
      <c r="AE19" s="15"/>
      <c r="AF19" s="14" t="s">
        <v>93</v>
      </c>
      <c r="AG19" s="13">
        <v>0</v>
      </c>
      <c r="AH19" s="13">
        <v>0</v>
      </c>
      <c r="AI19" s="12">
        <v>0</v>
      </c>
      <c r="AJ19" s="12">
        <v>0</v>
      </c>
      <c r="AK19" s="12">
        <v>0</v>
      </c>
      <c r="AL19" s="12">
        <v>0</v>
      </c>
      <c r="AM19" s="12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</row>
    <row r="20" spans="1:77">
      <c r="A20" s="23">
        <v>2017</v>
      </c>
      <c r="B20" s="23" t="s">
        <v>126</v>
      </c>
      <c r="C20" s="23" t="s">
        <v>127</v>
      </c>
      <c r="D20" s="23" t="s">
        <v>128</v>
      </c>
      <c r="E20" s="23" t="s">
        <v>89</v>
      </c>
      <c r="F20" s="23" t="s">
        <v>129</v>
      </c>
      <c r="G20" s="22" t="s">
        <v>91</v>
      </c>
      <c r="H20" s="29">
        <v>39769</v>
      </c>
      <c r="I20" s="28">
        <v>42828</v>
      </c>
      <c r="J20" s="20" t="s">
        <v>130</v>
      </c>
      <c r="K20" s="19">
        <v>0</v>
      </c>
      <c r="L20" s="27">
        <v>54.77</v>
      </c>
      <c r="M20" s="27">
        <v>54.77</v>
      </c>
      <c r="N20" s="18">
        <v>0</v>
      </c>
      <c r="O20" s="18">
        <v>54.77</v>
      </c>
      <c r="P20" s="26">
        <v>0</v>
      </c>
      <c r="Q20" s="26">
        <v>12.13</v>
      </c>
      <c r="R20" s="25">
        <v>0</v>
      </c>
      <c r="S20" s="24">
        <v>66.900000000000006</v>
      </c>
      <c r="T20" s="18">
        <v>0</v>
      </c>
      <c r="U20" s="17">
        <v>54.755000000000003</v>
      </c>
      <c r="V20" s="17">
        <v>54.755000000000003</v>
      </c>
      <c r="W20" s="17">
        <v>0</v>
      </c>
      <c r="X20" s="17">
        <v>54.755000000000003</v>
      </c>
      <c r="Y20" s="17">
        <v>0</v>
      </c>
      <c r="Z20" s="17">
        <v>0</v>
      </c>
      <c r="AA20" s="17">
        <v>0</v>
      </c>
      <c r="AB20" s="17">
        <v>54.755000000000003</v>
      </c>
      <c r="AC20" s="16" t="s">
        <v>93</v>
      </c>
      <c r="AD20" s="15"/>
      <c r="AE20" s="15"/>
      <c r="AF20" s="14" t="s">
        <v>93</v>
      </c>
      <c r="AG20" s="13">
        <v>0</v>
      </c>
      <c r="AH20" s="13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  <c r="AV20" s="11">
        <v>0</v>
      </c>
      <c r="AW20" s="11">
        <v>0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  <c r="BT20" s="11">
        <v>0</v>
      </c>
      <c r="BU20" s="11">
        <v>0</v>
      </c>
      <c r="BV20" s="11">
        <v>0</v>
      </c>
      <c r="BW20" s="11">
        <v>0</v>
      </c>
      <c r="BX20" s="11">
        <v>0</v>
      </c>
      <c r="BY20" s="11">
        <v>0</v>
      </c>
    </row>
    <row r="21" spans="1:77">
      <c r="A21" s="23">
        <v>2017</v>
      </c>
      <c r="B21" s="23" t="s">
        <v>131</v>
      </c>
      <c r="C21" s="23" t="s">
        <v>132</v>
      </c>
      <c r="D21" s="23" t="s">
        <v>133</v>
      </c>
      <c r="E21" s="23" t="s">
        <v>89</v>
      </c>
      <c r="F21" s="23" t="s">
        <v>129</v>
      </c>
      <c r="G21" s="22" t="s">
        <v>91</v>
      </c>
      <c r="H21" s="29">
        <v>40561</v>
      </c>
      <c r="I21" s="28">
        <v>42459</v>
      </c>
      <c r="J21" s="20" t="s">
        <v>130</v>
      </c>
      <c r="K21" s="19">
        <v>0</v>
      </c>
      <c r="L21" s="27">
        <v>120</v>
      </c>
      <c r="M21" s="27">
        <v>120</v>
      </c>
      <c r="N21" s="18">
        <v>0</v>
      </c>
      <c r="O21" s="18">
        <v>120</v>
      </c>
      <c r="P21" s="26">
        <v>0</v>
      </c>
      <c r="Q21" s="26">
        <v>34.299999999999997</v>
      </c>
      <c r="R21" s="25">
        <v>0</v>
      </c>
      <c r="S21" s="24">
        <v>154.30000000000001</v>
      </c>
      <c r="T21" s="18">
        <v>0</v>
      </c>
      <c r="U21" s="17">
        <v>119.93899999999999</v>
      </c>
      <c r="V21" s="17">
        <v>119.93899999999999</v>
      </c>
      <c r="W21" s="17">
        <v>0</v>
      </c>
      <c r="X21" s="17">
        <v>119.93899999999999</v>
      </c>
      <c r="Y21" s="17">
        <v>0</v>
      </c>
      <c r="Z21" s="17">
        <v>28.27</v>
      </c>
      <c r="AA21" s="17">
        <v>0</v>
      </c>
      <c r="AB21" s="17">
        <v>148.209</v>
      </c>
      <c r="AC21" s="16" t="s">
        <v>93</v>
      </c>
      <c r="AD21" s="15"/>
      <c r="AE21" s="15"/>
      <c r="AF21" s="14" t="s">
        <v>96</v>
      </c>
      <c r="AG21" s="13">
        <v>0</v>
      </c>
      <c r="AH21" s="13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1">
        <v>0</v>
      </c>
      <c r="AO21" s="11">
        <v>0</v>
      </c>
      <c r="AP21" s="11">
        <v>0</v>
      </c>
      <c r="AQ21" s="11">
        <v>604200</v>
      </c>
      <c r="AR21" s="11">
        <v>0</v>
      </c>
      <c r="AS21" s="11">
        <v>57</v>
      </c>
      <c r="AT21" s="11">
        <v>57</v>
      </c>
      <c r="AU21" s="11">
        <v>0</v>
      </c>
      <c r="AV21" s="11">
        <v>57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  <c r="BT21" s="11">
        <v>0</v>
      </c>
      <c r="BU21" s="11">
        <v>0</v>
      </c>
      <c r="BV21" s="11">
        <v>0</v>
      </c>
      <c r="BW21" s="11">
        <v>0</v>
      </c>
      <c r="BX21" s="11">
        <v>0</v>
      </c>
      <c r="BY21" s="11">
        <v>289000</v>
      </c>
    </row>
    <row r="22" spans="1:77">
      <c r="A22" s="23">
        <v>2018</v>
      </c>
      <c r="B22" s="23" t="s">
        <v>134</v>
      </c>
      <c r="C22" s="23" t="s">
        <v>135</v>
      </c>
      <c r="D22" s="23" t="s">
        <v>136</v>
      </c>
      <c r="E22" s="23" t="s">
        <v>89</v>
      </c>
      <c r="F22" s="23" t="s">
        <v>95</v>
      </c>
      <c r="G22" s="22" t="s">
        <v>91</v>
      </c>
      <c r="H22" s="21">
        <v>41163</v>
      </c>
      <c r="I22" s="21">
        <v>42954</v>
      </c>
      <c r="J22" s="20" t="s">
        <v>130</v>
      </c>
      <c r="K22" s="19">
        <v>0</v>
      </c>
      <c r="L22" s="18">
        <v>100</v>
      </c>
      <c r="M22" s="18">
        <v>100</v>
      </c>
      <c r="N22" s="18">
        <v>0</v>
      </c>
      <c r="O22" s="18">
        <v>100</v>
      </c>
      <c r="P22" s="18">
        <v>14</v>
      </c>
      <c r="Q22" s="18">
        <v>22</v>
      </c>
      <c r="R22" s="18">
        <v>0</v>
      </c>
      <c r="S22" s="18">
        <v>136</v>
      </c>
      <c r="T22" s="18">
        <v>0</v>
      </c>
      <c r="U22" s="17">
        <v>99.992999999999995</v>
      </c>
      <c r="V22" s="17">
        <v>99.992999999999995</v>
      </c>
      <c r="W22" s="17">
        <v>0</v>
      </c>
      <c r="X22" s="17">
        <v>99.992999999999995</v>
      </c>
      <c r="Y22" s="17">
        <v>14</v>
      </c>
      <c r="Z22" s="17">
        <v>21.34</v>
      </c>
      <c r="AA22" s="17">
        <v>0</v>
      </c>
      <c r="AB22" s="17">
        <v>135.333</v>
      </c>
      <c r="AC22" s="16" t="s">
        <v>96</v>
      </c>
      <c r="AD22" s="15" t="s">
        <v>137</v>
      </c>
      <c r="AE22" s="15" t="s">
        <v>101</v>
      </c>
      <c r="AF22" s="14" t="s">
        <v>96</v>
      </c>
      <c r="AG22" s="13">
        <v>0</v>
      </c>
      <c r="AH22" s="13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1">
        <v>0</v>
      </c>
      <c r="AO22" s="11">
        <v>0</v>
      </c>
      <c r="AP22" s="11">
        <v>0</v>
      </c>
      <c r="AQ22" s="11">
        <v>307889</v>
      </c>
      <c r="AR22" s="11">
        <v>0</v>
      </c>
      <c r="AS22" s="11">
        <v>173</v>
      </c>
      <c r="AT22" s="11">
        <v>0</v>
      </c>
      <c r="AU22" s="11">
        <v>0</v>
      </c>
      <c r="AV22" s="11">
        <v>60</v>
      </c>
      <c r="AW22" s="11">
        <v>112.7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  <c r="BT22" s="11">
        <v>0</v>
      </c>
      <c r="BU22" s="11">
        <v>0</v>
      </c>
      <c r="BV22" s="11">
        <v>0</v>
      </c>
      <c r="BW22" s="11">
        <v>0</v>
      </c>
      <c r="BX22" s="11">
        <v>0</v>
      </c>
      <c r="BY22" s="11">
        <v>0</v>
      </c>
    </row>
    <row r="23" spans="1:77">
      <c r="A23" s="1"/>
      <c r="B23" s="3"/>
      <c r="C23" s="5"/>
      <c r="D23" s="1"/>
      <c r="E23" s="1"/>
      <c r="F23" s="1"/>
      <c r="G23" s="4"/>
      <c r="H23" s="4"/>
      <c r="I23" s="4"/>
      <c r="J23" s="4"/>
      <c r="K23" s="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4"/>
      <c r="AD23" s="3"/>
      <c r="AE23" s="3"/>
      <c r="AF23" s="2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>
      <c r="A24" s="1"/>
      <c r="B24" s="3"/>
      <c r="C24" s="5"/>
      <c r="D24" s="1"/>
      <c r="E24" s="1"/>
      <c r="F24" s="1"/>
      <c r="G24" s="4"/>
      <c r="H24" s="4"/>
      <c r="I24" s="4"/>
      <c r="J24" s="4"/>
      <c r="K24" s="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4"/>
      <c r="AD24" s="3"/>
      <c r="AE24" s="3"/>
      <c r="AF24" s="2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7">
      <c r="A25" s="6">
        <v>16</v>
      </c>
      <c r="B25" s="6">
        <v>16</v>
      </c>
      <c r="C25" s="6">
        <v>16</v>
      </c>
      <c r="D25" s="6">
        <v>16</v>
      </c>
      <c r="E25" s="6">
        <v>16</v>
      </c>
      <c r="F25" s="6">
        <v>16</v>
      </c>
      <c r="G25" s="6">
        <v>16</v>
      </c>
      <c r="H25" s="6">
        <v>16</v>
      </c>
      <c r="I25" s="6">
        <v>16</v>
      </c>
      <c r="J25" s="9">
        <v>16</v>
      </c>
      <c r="K25" s="10">
        <v>0</v>
      </c>
      <c r="L25" s="6">
        <v>274.77</v>
      </c>
      <c r="M25" s="6">
        <v>560.99399999999991</v>
      </c>
      <c r="N25" s="6">
        <v>0</v>
      </c>
      <c r="O25" s="6">
        <v>560.99399999999991</v>
      </c>
      <c r="P25" s="6">
        <v>25.1</v>
      </c>
      <c r="Q25" s="6">
        <v>115.65</v>
      </c>
      <c r="R25" s="6">
        <v>4.34</v>
      </c>
      <c r="S25" s="6">
        <v>706.08400000000006</v>
      </c>
      <c r="T25" s="6">
        <v>0</v>
      </c>
      <c r="U25" s="6">
        <v>274.68700000000001</v>
      </c>
      <c r="V25" s="6">
        <v>558.04899999999998</v>
      </c>
      <c r="W25" s="6">
        <v>0</v>
      </c>
      <c r="X25" s="6">
        <v>558.04899999999998</v>
      </c>
      <c r="Y25" s="6">
        <v>26.77</v>
      </c>
      <c r="Z25" s="6">
        <v>83.682000000000002</v>
      </c>
      <c r="AA25" s="6">
        <v>2.37</v>
      </c>
      <c r="AB25" s="6">
        <v>670.87099999999998</v>
      </c>
      <c r="AC25" s="9">
        <v>16</v>
      </c>
      <c r="AD25" s="8">
        <v>5</v>
      </c>
      <c r="AE25" s="8">
        <v>5</v>
      </c>
      <c r="AF25" s="6">
        <v>16</v>
      </c>
      <c r="AG25" s="6">
        <v>0</v>
      </c>
      <c r="AH25" s="6">
        <v>0</v>
      </c>
      <c r="AI25" s="7">
        <v>0</v>
      </c>
      <c r="AJ25" s="6">
        <v>95</v>
      </c>
      <c r="AK25" s="6">
        <v>95</v>
      </c>
      <c r="AL25" s="6">
        <v>0</v>
      </c>
      <c r="AM25" s="6">
        <v>0.08</v>
      </c>
      <c r="AN25" s="6">
        <v>0</v>
      </c>
      <c r="AO25" s="6">
        <v>2.5</v>
      </c>
      <c r="AP25" s="6">
        <v>3</v>
      </c>
      <c r="AQ25" s="6">
        <v>1782277.7</v>
      </c>
      <c r="AR25" s="6">
        <v>0</v>
      </c>
      <c r="AS25" s="6">
        <v>626.6</v>
      </c>
      <c r="AT25" s="6">
        <v>176</v>
      </c>
      <c r="AU25" s="6">
        <v>277.60000000000002</v>
      </c>
      <c r="AV25" s="6">
        <v>354.43</v>
      </c>
      <c r="AW25" s="6">
        <v>271.87</v>
      </c>
      <c r="AX25" s="6">
        <v>0</v>
      </c>
      <c r="AY25" s="7">
        <v>0</v>
      </c>
      <c r="AZ25" s="7">
        <v>0</v>
      </c>
      <c r="BA25" s="6">
        <v>39730</v>
      </c>
      <c r="BB25" s="6">
        <v>39730</v>
      </c>
      <c r="BC25" s="6">
        <v>0</v>
      </c>
      <c r="BD25" s="6">
        <v>0</v>
      </c>
      <c r="BE25" s="6">
        <v>0</v>
      </c>
      <c r="BF25" s="6">
        <v>117.1</v>
      </c>
      <c r="BG25" s="6">
        <v>164114</v>
      </c>
      <c r="BH25" s="6">
        <v>0</v>
      </c>
      <c r="BI25" s="6">
        <v>608</v>
      </c>
      <c r="BJ25" s="6">
        <v>152</v>
      </c>
      <c r="BK25" s="6">
        <v>456</v>
      </c>
      <c r="BL25" s="6">
        <v>0</v>
      </c>
      <c r="BM25" s="6">
        <v>112500</v>
      </c>
      <c r="BN25" s="6">
        <v>51300</v>
      </c>
      <c r="BO25" s="6">
        <v>61200</v>
      </c>
      <c r="BP25" s="6">
        <v>0</v>
      </c>
      <c r="BQ25" s="6">
        <v>0</v>
      </c>
      <c r="BR25" s="6">
        <v>0</v>
      </c>
      <c r="BS25" s="6">
        <v>0</v>
      </c>
      <c r="BT25" s="6">
        <v>6080</v>
      </c>
      <c r="BU25" s="6">
        <v>1784</v>
      </c>
      <c r="BV25" s="6">
        <v>4296</v>
      </c>
      <c r="BW25" s="6">
        <v>0</v>
      </c>
      <c r="BX25" s="6">
        <v>0</v>
      </c>
      <c r="BY25" s="6">
        <v>289000</v>
      </c>
    </row>
    <row r="26" spans="1:77">
      <c r="A26" s="1"/>
      <c r="B26" s="3"/>
      <c r="C26" s="5"/>
      <c r="D26" s="1"/>
      <c r="E26" s="1"/>
      <c r="F26" s="1"/>
      <c r="G26" s="4"/>
      <c r="H26" s="4"/>
      <c r="I26" s="4"/>
      <c r="J26" s="4"/>
      <c r="K26" s="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4"/>
      <c r="AD26" s="3"/>
      <c r="AE26" s="3"/>
      <c r="AF26" s="2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7">
      <c r="A27" s="1" t="s">
        <v>138</v>
      </c>
      <c r="B27" s="3"/>
      <c r="C27" s="5"/>
      <c r="D27" s="1"/>
      <c r="E27" s="1"/>
      <c r="F27" s="1"/>
      <c r="G27" s="4"/>
      <c r="H27" s="4"/>
      <c r="I27" s="4"/>
      <c r="J27" s="4"/>
      <c r="K27" s="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4"/>
      <c r="AD27" s="3"/>
      <c r="AE27" s="3"/>
      <c r="AF27" s="2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8" spans="1:77">
      <c r="A28" s="1" t="s">
        <v>139</v>
      </c>
      <c r="B28" s="3"/>
      <c r="C28" s="5"/>
      <c r="D28" s="1"/>
      <c r="E28" s="1"/>
      <c r="F28" s="1"/>
      <c r="G28" s="4"/>
      <c r="H28" s="4"/>
      <c r="I28" s="4"/>
      <c r="J28" s="4"/>
      <c r="K28" s="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4"/>
      <c r="AD28" s="3"/>
      <c r="AE28" s="3"/>
      <c r="AF28" s="2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7">
      <c r="A29" s="1" t="s">
        <v>140</v>
      </c>
      <c r="B29" s="3"/>
      <c r="C29" s="5"/>
      <c r="D29" s="1"/>
      <c r="E29" s="1"/>
      <c r="F29" s="1"/>
      <c r="G29" s="4"/>
      <c r="H29" s="4"/>
      <c r="I29" s="4"/>
      <c r="J29" s="4"/>
      <c r="K29" s="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4"/>
      <c r="AD29" s="3"/>
      <c r="AE29" s="3"/>
      <c r="AF29" s="2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7">
      <c r="A30" s="1" t="s">
        <v>141</v>
      </c>
    </row>
    <row r="31" spans="1:77">
      <c r="A31" s="1" t="s">
        <v>142</v>
      </c>
    </row>
    <row r="32" spans="1:77">
      <c r="A32" s="1"/>
    </row>
    <row r="33" spans="1:1">
      <c r="A33" s="1" t="s">
        <v>143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02CA4-0843-BB43-AA10-55053E4443D8}">
  <dimension ref="A1:D16"/>
  <sheetViews>
    <sheetView zoomScale="135" workbookViewId="0">
      <selection activeCell="D12" sqref="D12"/>
    </sheetView>
  </sheetViews>
  <sheetFormatPr defaultColWidth="10.875" defaultRowHeight="15.95"/>
  <cols>
    <col min="1" max="2" width="10.875" style="79"/>
    <col min="3" max="3" width="54.125" style="79" customWidth="1"/>
    <col min="4" max="4" width="13.625" style="79" customWidth="1"/>
    <col min="5" max="16384" width="10.875" style="79"/>
  </cols>
  <sheetData>
    <row r="1" spans="1:4">
      <c r="A1" s="83" t="s">
        <v>0</v>
      </c>
      <c r="B1" s="77"/>
      <c r="C1" s="78"/>
      <c r="D1" s="77"/>
    </row>
    <row r="2" spans="1:4">
      <c r="A2" s="83" t="s">
        <v>144</v>
      </c>
      <c r="B2" s="77"/>
      <c r="C2" s="78"/>
      <c r="D2" s="77"/>
    </row>
    <row r="3" spans="1:4">
      <c r="A3" s="83" t="s">
        <v>145</v>
      </c>
      <c r="B3" s="77"/>
      <c r="C3" s="78"/>
      <c r="D3" s="77"/>
    </row>
    <row r="4" spans="1:4">
      <c r="A4" s="84" t="s">
        <v>146</v>
      </c>
      <c r="B4" s="77"/>
      <c r="C4" s="78"/>
      <c r="D4" s="77"/>
    </row>
    <row r="5" spans="1:4">
      <c r="A5" s="80"/>
      <c r="B5" s="81"/>
      <c r="C5" s="78"/>
      <c r="D5" s="77"/>
    </row>
    <row r="6" spans="1:4">
      <c r="A6" s="85" t="s">
        <v>147</v>
      </c>
      <c r="B6" s="85" t="s">
        <v>148</v>
      </c>
      <c r="C6" s="86" t="s">
        <v>149</v>
      </c>
      <c r="D6" s="85" t="s">
        <v>150</v>
      </c>
    </row>
    <row r="7" spans="1:4" s="82" customFormat="1">
      <c r="A7" s="87" t="s">
        <v>151</v>
      </c>
      <c r="B7" s="87"/>
      <c r="C7" s="88"/>
      <c r="D7" s="89" t="s">
        <v>152</v>
      </c>
    </row>
    <row r="8" spans="1:4" s="82" customFormat="1" ht="15" customHeight="1">
      <c r="A8" s="87" t="s">
        <v>153</v>
      </c>
      <c r="B8" s="87"/>
      <c r="C8" s="88"/>
      <c r="D8" s="89" t="s">
        <v>152</v>
      </c>
    </row>
    <row r="9" spans="1:4" s="82" customFormat="1" ht="15" customHeight="1">
      <c r="A9" s="90" t="s">
        <v>154</v>
      </c>
      <c r="B9" s="90"/>
      <c r="C9" s="91"/>
      <c r="D9" s="92"/>
    </row>
    <row r="10" spans="1:4" ht="15" customHeight="1">
      <c r="A10" s="93" t="s">
        <v>155</v>
      </c>
      <c r="B10" s="94"/>
      <c r="C10" s="95"/>
      <c r="D10" s="96"/>
    </row>
    <row r="11" spans="1:4" ht="15" customHeight="1">
      <c r="A11" s="97">
        <v>6.2</v>
      </c>
      <c r="B11" s="94" t="s">
        <v>156</v>
      </c>
      <c r="C11" s="95" t="s">
        <v>157</v>
      </c>
      <c r="D11" s="96">
        <v>2</v>
      </c>
    </row>
    <row r="12" spans="1:4" ht="15" customHeight="1">
      <c r="A12" s="97" t="s">
        <v>158</v>
      </c>
      <c r="B12" s="94" t="s">
        <v>159</v>
      </c>
      <c r="C12" s="95" t="s">
        <v>160</v>
      </c>
      <c r="D12" s="96">
        <v>1</v>
      </c>
    </row>
    <row r="13" spans="1:4" ht="15" customHeight="1">
      <c r="A13" s="97" t="s">
        <v>161</v>
      </c>
      <c r="B13" s="94" t="s">
        <v>159</v>
      </c>
      <c r="C13" s="95" t="s">
        <v>162</v>
      </c>
      <c r="D13" s="96">
        <v>1</v>
      </c>
    </row>
    <row r="14" spans="1:4" ht="15" customHeight="1">
      <c r="A14" s="97" t="s">
        <v>163</v>
      </c>
      <c r="B14" s="94" t="s">
        <v>159</v>
      </c>
      <c r="C14" s="95" t="s">
        <v>164</v>
      </c>
      <c r="D14" s="96">
        <v>5</v>
      </c>
    </row>
    <row r="15" spans="1:4" ht="15" customHeight="1">
      <c r="A15" s="94" t="s">
        <v>165</v>
      </c>
      <c r="B15" s="94" t="s">
        <v>159</v>
      </c>
      <c r="C15" s="95" t="s">
        <v>166</v>
      </c>
      <c r="D15" s="96">
        <v>2</v>
      </c>
    </row>
    <row r="16" spans="1:4" ht="15" customHeight="1">
      <c r="A16" s="96" t="s">
        <v>167</v>
      </c>
      <c r="B16" s="96" t="s">
        <v>159</v>
      </c>
      <c r="C16" s="95" t="s">
        <v>168</v>
      </c>
      <c r="D16" s="96">
        <v>61</v>
      </c>
    </row>
  </sheetData>
  <hyperlinks>
    <hyperlink ref="A4" r:id="rId1" xr:uid="{AE4711EA-D232-8745-A0D8-08E6A83E0465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A5327-AABA-9343-A031-6109B2E7069A}">
  <dimension ref="A1:D20"/>
  <sheetViews>
    <sheetView zoomScale="135" workbookViewId="0">
      <selection activeCell="E13" sqref="E13"/>
    </sheetView>
  </sheetViews>
  <sheetFormatPr defaultColWidth="10.875" defaultRowHeight="15.95"/>
  <cols>
    <col min="1" max="2" width="10.875" style="79"/>
    <col min="3" max="3" width="54.125" style="79" customWidth="1"/>
    <col min="4" max="4" width="13.625" style="79" customWidth="1"/>
    <col min="5" max="16384" width="10.875" style="79"/>
  </cols>
  <sheetData>
    <row r="1" spans="1:4">
      <c r="A1" s="83" t="s">
        <v>0</v>
      </c>
      <c r="B1" s="77"/>
      <c r="C1" s="78"/>
      <c r="D1" s="77"/>
    </row>
    <row r="2" spans="1:4">
      <c r="A2" s="83" t="s">
        <v>169</v>
      </c>
      <c r="B2" s="77"/>
      <c r="C2" s="78"/>
      <c r="D2" s="77"/>
    </row>
    <row r="3" spans="1:4">
      <c r="A3" s="83" t="s">
        <v>145</v>
      </c>
      <c r="B3" s="77"/>
      <c r="C3" s="78"/>
      <c r="D3" s="77"/>
    </row>
    <row r="4" spans="1:4">
      <c r="A4" s="113" t="s">
        <v>170</v>
      </c>
      <c r="B4" s="77"/>
      <c r="C4" s="78"/>
      <c r="D4" s="77"/>
    </row>
    <row r="5" spans="1:4">
      <c r="A5" s="80"/>
      <c r="B5" s="81"/>
      <c r="C5" s="78"/>
      <c r="D5" s="77"/>
    </row>
    <row r="6" spans="1:4">
      <c r="A6" s="85" t="s">
        <v>147</v>
      </c>
      <c r="B6" s="85" t="s">
        <v>148</v>
      </c>
      <c r="C6" s="86" t="s">
        <v>149</v>
      </c>
      <c r="D6" s="85" t="s">
        <v>150</v>
      </c>
    </row>
    <row r="7" spans="1:4" s="82" customFormat="1">
      <c r="A7" s="87" t="s">
        <v>151</v>
      </c>
      <c r="B7" s="87"/>
      <c r="C7" s="88"/>
      <c r="D7" s="89" t="s">
        <v>152</v>
      </c>
    </row>
    <row r="8" spans="1:4" s="82" customFormat="1" ht="15" customHeight="1">
      <c r="A8" s="87" t="s">
        <v>153</v>
      </c>
      <c r="B8" s="87"/>
      <c r="C8" s="88"/>
      <c r="D8" s="89" t="s">
        <v>152</v>
      </c>
    </row>
    <row r="9" spans="1:4" s="82" customFormat="1" ht="15" customHeight="1">
      <c r="A9" s="90" t="s">
        <v>154</v>
      </c>
      <c r="B9" s="90"/>
      <c r="C9" s="91"/>
      <c r="D9" s="114"/>
    </row>
    <row r="10" spans="1:4" ht="15" customHeight="1">
      <c r="A10" s="93" t="s">
        <v>171</v>
      </c>
      <c r="B10" s="94"/>
      <c r="C10" s="95"/>
      <c r="D10" s="115"/>
    </row>
    <row r="11" spans="1:4" ht="15" customHeight="1">
      <c r="A11" s="97">
        <v>6.2</v>
      </c>
      <c r="B11" s="94" t="s">
        <v>156</v>
      </c>
      <c r="C11" s="95" t="s">
        <v>157</v>
      </c>
      <c r="D11" s="116">
        <v>0</v>
      </c>
    </row>
    <row r="12" spans="1:4" ht="15" customHeight="1">
      <c r="A12" s="97" t="s">
        <v>172</v>
      </c>
      <c r="B12" s="94" t="s">
        <v>159</v>
      </c>
      <c r="C12" s="95" t="s">
        <v>173</v>
      </c>
      <c r="D12" s="115">
        <v>619</v>
      </c>
    </row>
    <row r="13" spans="1:4" ht="15" customHeight="1">
      <c r="A13" s="97" t="s">
        <v>174</v>
      </c>
      <c r="B13" s="94"/>
      <c r="C13" s="95"/>
      <c r="D13" s="115"/>
    </row>
    <row r="14" spans="1:4" ht="15" customHeight="1">
      <c r="A14" s="97">
        <v>6.2</v>
      </c>
      <c r="B14" s="94" t="s">
        <v>156</v>
      </c>
      <c r="C14" s="95" t="s">
        <v>157</v>
      </c>
      <c r="D14" s="115">
        <v>1</v>
      </c>
    </row>
    <row r="15" spans="1:4" ht="15" customHeight="1">
      <c r="A15" s="97" t="s">
        <v>175</v>
      </c>
      <c r="B15" s="94" t="s">
        <v>159</v>
      </c>
      <c r="C15" s="95" t="s">
        <v>176</v>
      </c>
      <c r="D15" s="115">
        <v>1</v>
      </c>
    </row>
    <row r="16" spans="1:4" ht="15" customHeight="1">
      <c r="A16" s="97" t="s">
        <v>177</v>
      </c>
      <c r="B16" s="94" t="s">
        <v>159</v>
      </c>
      <c r="C16" s="95" t="s">
        <v>178</v>
      </c>
      <c r="D16" s="115">
        <v>1</v>
      </c>
    </row>
    <row r="17" spans="1:4" ht="15" customHeight="1">
      <c r="A17" s="97" t="s">
        <v>179</v>
      </c>
      <c r="B17" s="94" t="s">
        <v>159</v>
      </c>
      <c r="C17" s="95" t="s">
        <v>180</v>
      </c>
      <c r="D17" s="115">
        <v>1800</v>
      </c>
    </row>
    <row r="18" spans="1:4" ht="15" customHeight="1">
      <c r="A18" s="97" t="s">
        <v>181</v>
      </c>
      <c r="B18" s="94" t="s">
        <v>159</v>
      </c>
      <c r="C18" s="95" t="s">
        <v>182</v>
      </c>
      <c r="D18" s="115">
        <v>3</v>
      </c>
    </row>
    <row r="19" spans="1:4" ht="15" customHeight="1">
      <c r="A19" s="97" t="s">
        <v>183</v>
      </c>
      <c r="B19" s="94"/>
      <c r="C19" s="95"/>
      <c r="D19" s="115"/>
    </row>
    <row r="20" spans="1:4" ht="15" customHeight="1">
      <c r="A20" s="94" t="s">
        <v>181</v>
      </c>
      <c r="B20" s="94" t="s">
        <v>159</v>
      </c>
      <c r="C20" s="95" t="s">
        <v>182</v>
      </c>
      <c r="D20" s="115">
        <v>1</v>
      </c>
    </row>
  </sheetData>
  <hyperlinks>
    <hyperlink ref="A4" r:id="rId1" xr:uid="{34A0EAE0-6C3E-254A-84D5-44AAAC4192F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F60B5-3F0C-404B-9057-1CCE5464BB59}">
  <dimension ref="A1:G27"/>
  <sheetViews>
    <sheetView zoomScale="135" workbookViewId="0">
      <selection activeCell="C17" sqref="C17"/>
    </sheetView>
  </sheetViews>
  <sheetFormatPr defaultColWidth="10.875" defaultRowHeight="15.95"/>
  <cols>
    <col min="1" max="1" width="13.375" style="79" customWidth="1"/>
    <col min="2" max="2" width="10.875" style="79"/>
    <col min="3" max="3" width="54.125" style="79" customWidth="1"/>
    <col min="4" max="4" width="13.625" style="79" customWidth="1"/>
    <col min="5" max="16384" width="10.875" style="79"/>
  </cols>
  <sheetData>
    <row r="1" spans="1:7">
      <c r="A1" s="83" t="s">
        <v>0</v>
      </c>
      <c r="B1" s="77"/>
      <c r="C1" s="78"/>
      <c r="D1" s="77"/>
    </row>
    <row r="2" spans="1:7">
      <c r="A2" s="83"/>
      <c r="B2" s="77"/>
      <c r="C2" s="78"/>
      <c r="D2" s="77"/>
    </row>
    <row r="3" spans="1:7">
      <c r="A3" s="117">
        <v>2019</v>
      </c>
      <c r="B3" s="77"/>
      <c r="C3" s="78"/>
      <c r="D3" s="77"/>
    </row>
    <row r="4" spans="1:7">
      <c r="A4" s="98" t="s">
        <v>184</v>
      </c>
      <c r="B4" s="99" t="s">
        <v>148</v>
      </c>
      <c r="C4" s="99" t="s">
        <v>185</v>
      </c>
      <c r="D4" s="100" t="s">
        <v>186</v>
      </c>
      <c r="E4" s="100" t="s">
        <v>187</v>
      </c>
      <c r="F4" s="100" t="s">
        <v>188</v>
      </c>
      <c r="G4" s="101" t="s">
        <v>189</v>
      </c>
    </row>
    <row r="5" spans="1:7">
      <c r="A5" s="102" t="s">
        <v>190</v>
      </c>
      <c r="B5" s="106"/>
      <c r="C5" s="107"/>
      <c r="D5" s="103"/>
      <c r="E5" s="77"/>
      <c r="F5" s="77"/>
      <c r="G5" s="104"/>
    </row>
    <row r="6" spans="1:7">
      <c r="A6" s="108" t="s">
        <v>158</v>
      </c>
      <c r="B6" s="94" t="s">
        <v>159</v>
      </c>
      <c r="C6" s="95" t="s">
        <v>160</v>
      </c>
      <c r="D6" s="105">
        <v>0</v>
      </c>
      <c r="E6" s="105">
        <v>0</v>
      </c>
      <c r="F6" s="105">
        <v>1</v>
      </c>
      <c r="G6" s="104">
        <f>SUM(D6:F6)</f>
        <v>1</v>
      </c>
    </row>
    <row r="7" spans="1:7">
      <c r="A7" s="102" t="s">
        <v>191</v>
      </c>
      <c r="B7" s="106"/>
      <c r="C7" s="107"/>
      <c r="D7" s="105"/>
      <c r="E7" s="105"/>
      <c r="F7" s="105"/>
      <c r="G7" s="104"/>
    </row>
    <row r="8" spans="1:7">
      <c r="A8" s="109" t="s">
        <v>161</v>
      </c>
      <c r="B8" s="94" t="s">
        <v>159</v>
      </c>
      <c r="C8" s="95" t="s">
        <v>162</v>
      </c>
      <c r="D8" s="105">
        <v>0</v>
      </c>
      <c r="E8" s="105">
        <v>0</v>
      </c>
      <c r="F8" s="96">
        <v>1</v>
      </c>
      <c r="G8" s="104">
        <f t="shared" ref="G8:G15" si="0">SUM(D8:F8)</f>
        <v>1</v>
      </c>
    </row>
    <row r="9" spans="1:7">
      <c r="A9" s="102" t="s">
        <v>192</v>
      </c>
      <c r="B9" s="106"/>
      <c r="C9" s="107"/>
      <c r="D9" s="105"/>
      <c r="E9" s="105"/>
      <c r="F9" s="105"/>
      <c r="G9" s="104"/>
    </row>
    <row r="10" spans="1:7" ht="30">
      <c r="A10" s="108" t="s">
        <v>163</v>
      </c>
      <c r="B10" s="94" t="s">
        <v>159</v>
      </c>
      <c r="C10" s="95" t="s">
        <v>164</v>
      </c>
      <c r="D10" s="105">
        <v>0</v>
      </c>
      <c r="E10" s="105">
        <v>0</v>
      </c>
      <c r="F10" s="96">
        <v>5</v>
      </c>
      <c r="G10" s="104">
        <f t="shared" si="0"/>
        <v>5</v>
      </c>
    </row>
    <row r="11" spans="1:7">
      <c r="A11" s="102" t="s">
        <v>193</v>
      </c>
      <c r="B11" s="94"/>
      <c r="C11" s="95"/>
      <c r="D11" s="105"/>
      <c r="E11" s="105"/>
      <c r="F11" s="105"/>
      <c r="G11" s="104"/>
    </row>
    <row r="12" spans="1:7">
      <c r="A12" s="108" t="s">
        <v>165</v>
      </c>
      <c r="B12" s="94" t="s">
        <v>159</v>
      </c>
      <c r="C12" s="95" t="s">
        <v>166</v>
      </c>
      <c r="D12" s="105">
        <v>0</v>
      </c>
      <c r="E12" s="105">
        <v>0</v>
      </c>
      <c r="F12" s="96">
        <v>2</v>
      </c>
      <c r="G12" s="104">
        <f t="shared" si="0"/>
        <v>2</v>
      </c>
    </row>
    <row r="13" spans="1:7">
      <c r="A13" s="102" t="s">
        <v>194</v>
      </c>
      <c r="B13" s="106"/>
      <c r="C13" s="107"/>
      <c r="D13" s="105"/>
      <c r="E13" s="105"/>
      <c r="F13" s="105"/>
      <c r="G13" s="104"/>
    </row>
    <row r="14" spans="1:7">
      <c r="A14" s="108">
        <v>6.2</v>
      </c>
      <c r="B14" s="94" t="s">
        <v>156</v>
      </c>
      <c r="C14" s="95" t="s">
        <v>157</v>
      </c>
      <c r="D14" s="105">
        <v>0</v>
      </c>
      <c r="E14" s="105">
        <v>0</v>
      </c>
      <c r="F14" s="96">
        <v>2</v>
      </c>
      <c r="G14" s="104">
        <f t="shared" si="0"/>
        <v>2</v>
      </c>
    </row>
    <row r="15" spans="1:7" ht="30">
      <c r="A15" s="121" t="s">
        <v>167</v>
      </c>
      <c r="B15" s="122" t="s">
        <v>159</v>
      </c>
      <c r="C15" s="110" t="s">
        <v>168</v>
      </c>
      <c r="D15" s="111">
        <v>0</v>
      </c>
      <c r="E15" s="111">
        <v>0</v>
      </c>
      <c r="F15" s="122">
        <v>61</v>
      </c>
      <c r="G15" s="112">
        <f t="shared" si="0"/>
        <v>61</v>
      </c>
    </row>
    <row r="16" spans="1:7">
      <c r="A16" s="96"/>
      <c r="B16" s="96"/>
      <c r="C16" s="95"/>
      <c r="D16" s="105"/>
      <c r="E16" s="105"/>
      <c r="F16" s="96"/>
      <c r="G16" s="96"/>
    </row>
    <row r="17" spans="1:7">
      <c r="A17" s="117">
        <v>2020</v>
      </c>
      <c r="B17" s="77"/>
      <c r="C17" s="78"/>
      <c r="D17" s="77"/>
    </row>
    <row r="18" spans="1:7">
      <c r="A18" s="98" t="s">
        <v>184</v>
      </c>
      <c r="B18" s="99" t="s">
        <v>148</v>
      </c>
      <c r="C18" s="99" t="s">
        <v>185</v>
      </c>
      <c r="D18" s="100" t="s">
        <v>186</v>
      </c>
      <c r="E18" s="100" t="s">
        <v>187</v>
      </c>
      <c r="F18" s="100" t="s">
        <v>188</v>
      </c>
      <c r="G18" s="101" t="s">
        <v>189</v>
      </c>
    </row>
    <row r="19" spans="1:7">
      <c r="A19" s="102" t="s">
        <v>190</v>
      </c>
      <c r="B19" s="106"/>
      <c r="C19" s="107"/>
      <c r="D19" s="103"/>
      <c r="E19" s="77"/>
      <c r="F19" s="77"/>
      <c r="G19" s="104"/>
    </row>
    <row r="20" spans="1:7">
      <c r="A20" s="108" t="s">
        <v>172</v>
      </c>
      <c r="B20" s="94" t="s">
        <v>159</v>
      </c>
      <c r="C20" s="95" t="s">
        <v>173</v>
      </c>
      <c r="D20" s="105">
        <v>0</v>
      </c>
      <c r="E20" s="105">
        <v>0</v>
      </c>
      <c r="F20" s="105">
        <v>619</v>
      </c>
      <c r="G20" s="104">
        <f>SUM(D20:F20)</f>
        <v>619</v>
      </c>
    </row>
    <row r="21" spans="1:7" ht="30">
      <c r="A21" s="109" t="s">
        <v>175</v>
      </c>
      <c r="B21" s="94" t="s">
        <v>159</v>
      </c>
      <c r="C21" s="95" t="s">
        <v>176</v>
      </c>
      <c r="D21" s="105">
        <v>0</v>
      </c>
      <c r="E21" s="105">
        <v>0</v>
      </c>
      <c r="F21" s="105">
        <v>1</v>
      </c>
      <c r="G21" s="104">
        <f t="shared" ref="G21:G27" si="1">SUM(D21:F21)</f>
        <v>1</v>
      </c>
    </row>
    <row r="22" spans="1:7" ht="30">
      <c r="A22" s="109" t="s">
        <v>177</v>
      </c>
      <c r="B22" s="94" t="s">
        <v>159</v>
      </c>
      <c r="C22" s="95" t="s">
        <v>178</v>
      </c>
      <c r="D22" s="105">
        <v>0</v>
      </c>
      <c r="E22" s="105">
        <v>0</v>
      </c>
      <c r="F22" s="105">
        <v>1</v>
      </c>
      <c r="G22" s="104">
        <f t="shared" si="1"/>
        <v>1</v>
      </c>
    </row>
    <row r="23" spans="1:7">
      <c r="A23" s="102" t="s">
        <v>191</v>
      </c>
      <c r="B23" s="106"/>
      <c r="C23" s="107"/>
      <c r="D23" s="105"/>
      <c r="E23" s="105"/>
      <c r="F23" s="105"/>
      <c r="G23" s="104"/>
    </row>
    <row r="24" spans="1:7">
      <c r="A24" s="109" t="s">
        <v>179</v>
      </c>
      <c r="B24" s="94" t="s">
        <v>159</v>
      </c>
      <c r="C24" s="95" t="s">
        <v>180</v>
      </c>
      <c r="D24" s="105">
        <v>0</v>
      </c>
      <c r="E24" s="105">
        <v>0</v>
      </c>
      <c r="F24" s="96">
        <v>1800</v>
      </c>
      <c r="G24" s="104">
        <f t="shared" si="1"/>
        <v>1800</v>
      </c>
    </row>
    <row r="25" spans="1:7">
      <c r="A25" s="102" t="s">
        <v>194</v>
      </c>
      <c r="B25" s="106"/>
      <c r="C25" s="107"/>
      <c r="D25" s="105"/>
      <c r="E25" s="105"/>
      <c r="F25" s="105"/>
      <c r="G25" s="104"/>
    </row>
    <row r="26" spans="1:7">
      <c r="A26" s="109">
        <v>6.2</v>
      </c>
      <c r="B26" s="94" t="s">
        <v>156</v>
      </c>
      <c r="C26" s="95" t="s">
        <v>157</v>
      </c>
      <c r="D26" s="105">
        <v>0</v>
      </c>
      <c r="E26" s="105">
        <v>0</v>
      </c>
      <c r="F26" s="116">
        <v>1</v>
      </c>
      <c r="G26" s="104">
        <f t="shared" si="1"/>
        <v>1</v>
      </c>
    </row>
    <row r="27" spans="1:7" ht="30">
      <c r="A27" s="118" t="s">
        <v>181</v>
      </c>
      <c r="B27" s="119" t="s">
        <v>159</v>
      </c>
      <c r="C27" s="110" t="s">
        <v>182</v>
      </c>
      <c r="D27" s="111">
        <v>0</v>
      </c>
      <c r="E27" s="111">
        <v>0</v>
      </c>
      <c r="F27" s="120">
        <v>4</v>
      </c>
      <c r="G27" s="112">
        <f t="shared" si="1"/>
        <v>4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99DD8-1253-9640-A471-F8F76013AAB9}">
  <dimension ref="A1:D16"/>
  <sheetViews>
    <sheetView zoomScale="135" workbookViewId="0">
      <selection activeCell="A13" sqref="A13"/>
    </sheetView>
  </sheetViews>
  <sheetFormatPr defaultColWidth="10.875" defaultRowHeight="15.95"/>
  <cols>
    <col min="1" max="2" width="10.875" style="79"/>
    <col min="3" max="3" width="54.125" style="79" customWidth="1"/>
    <col min="4" max="4" width="13.625" style="79" customWidth="1"/>
    <col min="5" max="16384" width="10.875" style="79"/>
  </cols>
  <sheetData>
    <row r="1" spans="1:4">
      <c r="A1" s="83" t="s">
        <v>0</v>
      </c>
      <c r="B1" s="77"/>
      <c r="C1" s="78"/>
      <c r="D1" s="77"/>
    </row>
    <row r="2" spans="1:4">
      <c r="A2" s="83" t="s">
        <v>195</v>
      </c>
      <c r="B2" s="77"/>
      <c r="C2" s="78"/>
      <c r="D2" s="77"/>
    </row>
    <row r="3" spans="1:4">
      <c r="A3" s="83" t="s">
        <v>145</v>
      </c>
      <c r="B3" s="77"/>
      <c r="C3" s="78"/>
      <c r="D3" s="77"/>
    </row>
    <row r="4" spans="1:4">
      <c r="A4" s="73" t="s">
        <v>196</v>
      </c>
      <c r="B4" s="77"/>
      <c r="C4" s="78"/>
      <c r="D4" s="77"/>
    </row>
    <row r="5" spans="1:4">
      <c r="A5" s="80"/>
      <c r="B5" s="81"/>
      <c r="C5" s="78"/>
      <c r="D5" s="77"/>
    </row>
    <row r="6" spans="1:4">
      <c r="A6" s="85" t="s">
        <v>147</v>
      </c>
      <c r="B6" s="85" t="s">
        <v>148</v>
      </c>
      <c r="C6" s="86" t="s">
        <v>149</v>
      </c>
      <c r="D6" s="85" t="s">
        <v>150</v>
      </c>
    </row>
    <row r="7" spans="1:4" s="82" customFormat="1">
      <c r="A7" s="90" t="s">
        <v>151</v>
      </c>
      <c r="B7" s="90"/>
      <c r="C7" s="91"/>
      <c r="D7" s="114"/>
    </row>
    <row r="8" spans="1:4" ht="15" customHeight="1">
      <c r="A8" s="93" t="s">
        <v>197</v>
      </c>
      <c r="B8" s="94"/>
      <c r="C8" s="95"/>
      <c r="D8" s="115"/>
    </row>
    <row r="9" spans="1:4" ht="15" customHeight="1">
      <c r="A9" s="97">
        <v>1.2</v>
      </c>
      <c r="B9" s="94" t="s">
        <v>156</v>
      </c>
      <c r="C9" s="95" t="s">
        <v>198</v>
      </c>
      <c r="D9" s="115">
        <v>60</v>
      </c>
    </row>
    <row r="10" spans="1:4" ht="15" customHeight="1">
      <c r="A10" s="97">
        <v>1.3</v>
      </c>
      <c r="B10" s="94" t="s">
        <v>156</v>
      </c>
      <c r="C10" s="95" t="s">
        <v>199</v>
      </c>
      <c r="D10" s="115">
        <v>115800.3</v>
      </c>
    </row>
    <row r="11" spans="1:4" ht="15" customHeight="1">
      <c r="A11" s="97">
        <v>2.4</v>
      </c>
      <c r="B11" s="94" t="s">
        <v>156</v>
      </c>
      <c r="C11" s="95" t="s">
        <v>200</v>
      </c>
      <c r="D11" s="115">
        <v>58871.377732587694</v>
      </c>
    </row>
    <row r="12" spans="1:4" ht="15" customHeight="1">
      <c r="A12" s="97" t="s">
        <v>201</v>
      </c>
      <c r="B12" s="94" t="s">
        <v>159</v>
      </c>
      <c r="C12" s="95" t="s">
        <v>202</v>
      </c>
      <c r="D12" s="115">
        <v>1</v>
      </c>
    </row>
    <row r="13" spans="1:4" ht="15" customHeight="1">
      <c r="A13" s="97" t="s">
        <v>179</v>
      </c>
      <c r="B13" s="94" t="s">
        <v>159</v>
      </c>
      <c r="C13" s="95" t="s">
        <v>180</v>
      </c>
      <c r="D13" s="115">
        <v>781</v>
      </c>
    </row>
    <row r="14" spans="1:4" ht="15" customHeight="1">
      <c r="A14" s="97" t="s">
        <v>203</v>
      </c>
      <c r="B14" s="94" t="s">
        <v>159</v>
      </c>
      <c r="C14" s="95" t="s">
        <v>204</v>
      </c>
      <c r="D14" s="115">
        <v>5261.9250000000002</v>
      </c>
    </row>
    <row r="15" spans="1:4" s="82" customFormat="1" ht="15" customHeight="1">
      <c r="A15" s="87" t="s">
        <v>153</v>
      </c>
      <c r="B15" s="87"/>
      <c r="C15" s="88"/>
      <c r="D15" s="89" t="s">
        <v>152</v>
      </c>
    </row>
    <row r="16" spans="1:4" s="82" customFormat="1" ht="15" customHeight="1">
      <c r="A16" s="87" t="s">
        <v>154</v>
      </c>
      <c r="B16" s="87"/>
      <c r="C16" s="88"/>
      <c r="D16" s="89" t="s">
        <v>152</v>
      </c>
    </row>
  </sheetData>
  <hyperlinks>
    <hyperlink ref="A4" r:id="rId1" xr:uid="{FDEFD54B-0F65-A143-8BA7-2BF5E6AD927F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ABA2-73FF-494F-8251-A64F0E099CF7}">
  <dimension ref="A1:G38"/>
  <sheetViews>
    <sheetView topLeftCell="B26" zoomScale="135" workbookViewId="0">
      <selection activeCell="D33" sqref="D33"/>
    </sheetView>
  </sheetViews>
  <sheetFormatPr defaultColWidth="10.875" defaultRowHeight="15.95"/>
  <cols>
    <col min="1" max="1" width="13.375" style="79" customWidth="1"/>
    <col min="2" max="2" width="10.875" style="79"/>
    <col min="3" max="3" width="54.125" style="79" customWidth="1"/>
    <col min="4" max="4" width="13.625" style="79" customWidth="1"/>
    <col min="5" max="16384" width="10.875" style="79"/>
  </cols>
  <sheetData>
    <row r="1" spans="1:7">
      <c r="A1" s="83" t="s">
        <v>0</v>
      </c>
      <c r="B1" s="77"/>
      <c r="C1" s="78"/>
      <c r="D1" s="77"/>
    </row>
    <row r="2" spans="1:7">
      <c r="A2" s="83"/>
      <c r="B2" s="77"/>
      <c r="C2" s="78"/>
      <c r="D2" s="77"/>
    </row>
    <row r="3" spans="1:7">
      <c r="A3" s="117">
        <v>2019</v>
      </c>
      <c r="B3" s="77"/>
      <c r="C3" s="78"/>
      <c r="D3" s="77"/>
    </row>
    <row r="4" spans="1:7">
      <c r="A4" s="98" t="s">
        <v>184</v>
      </c>
      <c r="B4" s="99" t="s">
        <v>148</v>
      </c>
      <c r="C4" s="99" t="s">
        <v>185</v>
      </c>
      <c r="D4" s="100" t="s">
        <v>186</v>
      </c>
      <c r="E4" s="100" t="s">
        <v>187</v>
      </c>
      <c r="F4" s="100" t="s">
        <v>188</v>
      </c>
      <c r="G4" s="101" t="s">
        <v>189</v>
      </c>
    </row>
    <row r="5" spans="1:7">
      <c r="A5" s="102" t="s">
        <v>190</v>
      </c>
      <c r="B5" s="106"/>
      <c r="C5" s="107"/>
      <c r="D5" s="103"/>
      <c r="E5" s="77"/>
      <c r="F5" s="77"/>
      <c r="G5" s="104"/>
    </row>
    <row r="6" spans="1:7">
      <c r="A6" s="108" t="s">
        <v>158</v>
      </c>
      <c r="B6" s="94" t="s">
        <v>159</v>
      </c>
      <c r="C6" s="95" t="s">
        <v>160</v>
      </c>
      <c r="D6" s="105">
        <v>0</v>
      </c>
      <c r="E6" s="105">
        <v>0</v>
      </c>
      <c r="F6" s="105">
        <v>1</v>
      </c>
      <c r="G6" s="104">
        <f>SUM(D6:F6)</f>
        <v>1</v>
      </c>
    </row>
    <row r="7" spans="1:7">
      <c r="A7" s="102" t="s">
        <v>191</v>
      </c>
      <c r="B7" s="106"/>
      <c r="C7" s="107"/>
      <c r="D7" s="105"/>
      <c r="E7" s="105"/>
      <c r="F7" s="105"/>
      <c r="G7" s="104"/>
    </row>
    <row r="8" spans="1:7">
      <c r="A8" s="109" t="s">
        <v>161</v>
      </c>
      <c r="B8" s="94" t="s">
        <v>159</v>
      </c>
      <c r="C8" s="95" t="s">
        <v>162</v>
      </c>
      <c r="D8" s="105">
        <v>0</v>
      </c>
      <c r="E8" s="105">
        <v>0</v>
      </c>
      <c r="F8" s="96">
        <v>1</v>
      </c>
      <c r="G8" s="104">
        <f t="shared" ref="G8:G15" si="0">SUM(D8:F8)</f>
        <v>1</v>
      </c>
    </row>
    <row r="9" spans="1:7">
      <c r="A9" s="102" t="s">
        <v>192</v>
      </c>
      <c r="B9" s="106"/>
      <c r="C9" s="107"/>
      <c r="D9" s="105"/>
      <c r="E9" s="105"/>
      <c r="F9" s="105"/>
      <c r="G9" s="104"/>
    </row>
    <row r="10" spans="1:7" ht="30">
      <c r="A10" s="108" t="s">
        <v>163</v>
      </c>
      <c r="B10" s="94" t="s">
        <v>159</v>
      </c>
      <c r="C10" s="95" t="s">
        <v>164</v>
      </c>
      <c r="D10" s="105">
        <v>0</v>
      </c>
      <c r="E10" s="105">
        <v>0</v>
      </c>
      <c r="F10" s="96">
        <v>5</v>
      </c>
      <c r="G10" s="104">
        <f t="shared" si="0"/>
        <v>5</v>
      </c>
    </row>
    <row r="11" spans="1:7">
      <c r="A11" s="102" t="s">
        <v>193</v>
      </c>
      <c r="B11" s="94"/>
      <c r="C11" s="95"/>
      <c r="D11" s="105"/>
      <c r="E11" s="105"/>
      <c r="F11" s="105"/>
      <c r="G11" s="104"/>
    </row>
    <row r="12" spans="1:7">
      <c r="A12" s="108" t="s">
        <v>165</v>
      </c>
      <c r="B12" s="94" t="s">
        <v>159</v>
      </c>
      <c r="C12" s="95" t="s">
        <v>166</v>
      </c>
      <c r="D12" s="105">
        <v>0</v>
      </c>
      <c r="E12" s="105">
        <v>0</v>
      </c>
      <c r="F12" s="96">
        <v>2</v>
      </c>
      <c r="G12" s="104">
        <f t="shared" si="0"/>
        <v>2</v>
      </c>
    </row>
    <row r="13" spans="1:7">
      <c r="A13" s="102" t="s">
        <v>194</v>
      </c>
      <c r="B13" s="106"/>
      <c r="C13" s="107"/>
      <c r="D13" s="105"/>
      <c r="E13" s="105"/>
      <c r="F13" s="105"/>
      <c r="G13" s="104"/>
    </row>
    <row r="14" spans="1:7">
      <c r="A14" s="108">
        <v>6.2</v>
      </c>
      <c r="B14" s="94" t="s">
        <v>156</v>
      </c>
      <c r="C14" s="95" t="s">
        <v>157</v>
      </c>
      <c r="D14" s="105">
        <v>0</v>
      </c>
      <c r="E14" s="105">
        <v>0</v>
      </c>
      <c r="F14" s="96">
        <v>2</v>
      </c>
      <c r="G14" s="104">
        <f t="shared" si="0"/>
        <v>2</v>
      </c>
    </row>
    <row r="15" spans="1:7" ht="30">
      <c r="A15" s="121" t="s">
        <v>167</v>
      </c>
      <c r="B15" s="122" t="s">
        <v>159</v>
      </c>
      <c r="C15" s="110" t="s">
        <v>168</v>
      </c>
      <c r="D15" s="111">
        <v>0</v>
      </c>
      <c r="E15" s="111">
        <v>0</v>
      </c>
      <c r="F15" s="122">
        <v>61</v>
      </c>
      <c r="G15" s="112">
        <f t="shared" si="0"/>
        <v>61</v>
      </c>
    </row>
    <row r="16" spans="1:7">
      <c r="A16" s="96"/>
      <c r="B16" s="96"/>
      <c r="C16" s="95"/>
      <c r="D16" s="105"/>
      <c r="E16" s="105"/>
      <c r="F16" s="96"/>
      <c r="G16" s="96"/>
    </row>
    <row r="17" spans="1:7">
      <c r="A17" s="117">
        <v>2020</v>
      </c>
      <c r="B17" s="77"/>
      <c r="C17" s="78"/>
      <c r="D17" s="77"/>
    </row>
    <row r="18" spans="1:7">
      <c r="A18" s="98" t="s">
        <v>184</v>
      </c>
      <c r="B18" s="99" t="s">
        <v>148</v>
      </c>
      <c r="C18" s="99" t="s">
        <v>185</v>
      </c>
      <c r="D18" s="100" t="s">
        <v>186</v>
      </c>
      <c r="E18" s="100" t="s">
        <v>187</v>
      </c>
      <c r="F18" s="100" t="s">
        <v>188</v>
      </c>
      <c r="G18" s="101" t="s">
        <v>189</v>
      </c>
    </row>
    <row r="19" spans="1:7">
      <c r="A19" s="102" t="s">
        <v>190</v>
      </c>
      <c r="B19" s="106"/>
      <c r="C19" s="107"/>
      <c r="D19" s="103"/>
      <c r="E19" s="77"/>
      <c r="F19" s="77"/>
      <c r="G19" s="104"/>
    </row>
    <row r="20" spans="1:7">
      <c r="A20" s="108" t="s">
        <v>172</v>
      </c>
      <c r="B20" s="94" t="s">
        <v>159</v>
      </c>
      <c r="C20" s="95" t="s">
        <v>173</v>
      </c>
      <c r="D20" s="105">
        <v>0</v>
      </c>
      <c r="E20" s="105">
        <v>0</v>
      </c>
      <c r="F20" s="105">
        <v>619</v>
      </c>
      <c r="G20" s="104">
        <f>SUM(D20:F20)</f>
        <v>619</v>
      </c>
    </row>
    <row r="21" spans="1:7" ht="30">
      <c r="A21" s="109" t="s">
        <v>175</v>
      </c>
      <c r="B21" s="94" t="s">
        <v>159</v>
      </c>
      <c r="C21" s="95" t="s">
        <v>176</v>
      </c>
      <c r="D21" s="105">
        <v>0</v>
      </c>
      <c r="E21" s="105">
        <v>0</v>
      </c>
      <c r="F21" s="105">
        <v>1</v>
      </c>
      <c r="G21" s="104">
        <f t="shared" ref="G21:G27" si="1">SUM(D21:F21)</f>
        <v>1</v>
      </c>
    </row>
    <row r="22" spans="1:7" ht="30">
      <c r="A22" s="109" t="s">
        <v>177</v>
      </c>
      <c r="B22" s="94" t="s">
        <v>159</v>
      </c>
      <c r="C22" s="95" t="s">
        <v>178</v>
      </c>
      <c r="D22" s="105">
        <v>0</v>
      </c>
      <c r="E22" s="105">
        <v>0</v>
      </c>
      <c r="F22" s="105">
        <v>1</v>
      </c>
      <c r="G22" s="104">
        <f t="shared" si="1"/>
        <v>1</v>
      </c>
    </row>
    <row r="23" spans="1:7">
      <c r="A23" s="102" t="s">
        <v>191</v>
      </c>
      <c r="B23" s="106"/>
      <c r="C23" s="107"/>
      <c r="D23" s="105"/>
      <c r="E23" s="105"/>
      <c r="F23" s="105"/>
      <c r="G23" s="104"/>
    </row>
    <row r="24" spans="1:7">
      <c r="A24" s="109" t="s">
        <v>179</v>
      </c>
      <c r="B24" s="94" t="s">
        <v>159</v>
      </c>
      <c r="C24" s="95" t="s">
        <v>180</v>
      </c>
      <c r="D24" s="105">
        <v>0</v>
      </c>
      <c r="E24" s="105">
        <v>0</v>
      </c>
      <c r="F24" s="96">
        <v>1800</v>
      </c>
      <c r="G24" s="104">
        <f t="shared" si="1"/>
        <v>1800</v>
      </c>
    </row>
    <row r="25" spans="1:7">
      <c r="A25" s="102" t="s">
        <v>194</v>
      </c>
      <c r="B25" s="106"/>
      <c r="C25" s="107"/>
      <c r="D25" s="105"/>
      <c r="E25" s="105"/>
      <c r="F25" s="105"/>
      <c r="G25" s="104"/>
    </row>
    <row r="26" spans="1:7">
      <c r="A26" s="109">
        <v>6.2</v>
      </c>
      <c r="B26" s="94" t="s">
        <v>156</v>
      </c>
      <c r="C26" s="95" t="s">
        <v>157</v>
      </c>
      <c r="D26" s="105">
        <v>0</v>
      </c>
      <c r="E26" s="105">
        <v>0</v>
      </c>
      <c r="F26" s="116">
        <v>1</v>
      </c>
      <c r="G26" s="104">
        <f t="shared" si="1"/>
        <v>1</v>
      </c>
    </row>
    <row r="27" spans="1:7" ht="30">
      <c r="A27" s="118" t="s">
        <v>181</v>
      </c>
      <c r="B27" s="119" t="s">
        <v>159</v>
      </c>
      <c r="C27" s="110" t="s">
        <v>182</v>
      </c>
      <c r="D27" s="111">
        <v>0</v>
      </c>
      <c r="E27" s="111">
        <v>0</v>
      </c>
      <c r="F27" s="120">
        <v>4</v>
      </c>
      <c r="G27" s="112">
        <f t="shared" si="1"/>
        <v>4</v>
      </c>
    </row>
    <row r="29" spans="1:7">
      <c r="A29" s="117">
        <v>2021</v>
      </c>
      <c r="B29" s="77"/>
      <c r="C29" s="78"/>
      <c r="D29" s="77"/>
    </row>
    <row r="30" spans="1:7">
      <c r="A30" s="98" t="s">
        <v>184</v>
      </c>
      <c r="B30" s="99" t="s">
        <v>148</v>
      </c>
      <c r="C30" s="99" t="s">
        <v>185</v>
      </c>
      <c r="D30" s="100" t="s">
        <v>186</v>
      </c>
      <c r="E30" s="100" t="s">
        <v>187</v>
      </c>
      <c r="F30" s="100" t="s">
        <v>188</v>
      </c>
      <c r="G30" s="101" t="s">
        <v>189</v>
      </c>
    </row>
    <row r="31" spans="1:7">
      <c r="A31" s="102" t="s">
        <v>190</v>
      </c>
      <c r="B31" s="106"/>
      <c r="C31" s="107"/>
      <c r="D31" s="103"/>
      <c r="E31" s="77"/>
      <c r="F31" s="77"/>
      <c r="G31" s="104"/>
    </row>
    <row r="32" spans="1:7">
      <c r="A32" s="108">
        <v>1.2</v>
      </c>
      <c r="B32" s="94" t="s">
        <v>156</v>
      </c>
      <c r="C32" s="95" t="s">
        <v>198</v>
      </c>
      <c r="D32" s="105">
        <v>60</v>
      </c>
      <c r="E32" s="105">
        <v>0</v>
      </c>
      <c r="F32" s="105">
        <v>0</v>
      </c>
      <c r="G32" s="104">
        <f>SUM(D32:F32)</f>
        <v>60</v>
      </c>
    </row>
    <row r="33" spans="1:7">
      <c r="A33" s="109">
        <v>1.3</v>
      </c>
      <c r="B33" s="94" t="s">
        <v>156</v>
      </c>
      <c r="C33" s="95" t="s">
        <v>199</v>
      </c>
      <c r="D33" s="105">
        <v>115800.3</v>
      </c>
      <c r="E33" s="105">
        <v>0</v>
      </c>
      <c r="F33" s="105">
        <v>0</v>
      </c>
      <c r="G33" s="104">
        <f t="shared" ref="G33:G34" si="2">SUM(D33:F33)</f>
        <v>115800.3</v>
      </c>
    </row>
    <row r="34" spans="1:7" ht="30">
      <c r="A34" s="109" t="s">
        <v>201</v>
      </c>
      <c r="B34" s="94" t="s">
        <v>159</v>
      </c>
      <c r="C34" s="95" t="s">
        <v>202</v>
      </c>
      <c r="D34" s="105">
        <v>1</v>
      </c>
      <c r="E34" s="105">
        <v>0</v>
      </c>
      <c r="F34" s="105">
        <v>0</v>
      </c>
      <c r="G34" s="104">
        <f t="shared" si="2"/>
        <v>1</v>
      </c>
    </row>
    <row r="35" spans="1:7">
      <c r="A35" s="102" t="s">
        <v>191</v>
      </c>
      <c r="B35" s="106"/>
      <c r="C35" s="107"/>
      <c r="D35" s="105"/>
      <c r="E35" s="105"/>
      <c r="F35" s="105"/>
      <c r="G35" s="104"/>
    </row>
    <row r="36" spans="1:7">
      <c r="A36" s="109">
        <v>2.4</v>
      </c>
      <c r="B36" s="94" t="s">
        <v>156</v>
      </c>
      <c r="C36" s="95" t="s">
        <v>200</v>
      </c>
      <c r="D36" s="105">
        <v>58871.377732587694</v>
      </c>
      <c r="E36" s="105">
        <v>0</v>
      </c>
      <c r="F36" s="105">
        <v>0</v>
      </c>
      <c r="G36" s="104">
        <f t="shared" ref="G36:G38" si="3">SUM(D36:F36)</f>
        <v>58871.377732587694</v>
      </c>
    </row>
    <row r="37" spans="1:7">
      <c r="A37" s="109" t="s">
        <v>179</v>
      </c>
      <c r="B37" s="94" t="s">
        <v>159</v>
      </c>
      <c r="C37" s="95" t="s">
        <v>180</v>
      </c>
      <c r="D37" s="105">
        <v>781</v>
      </c>
      <c r="E37" s="105">
        <v>0</v>
      </c>
      <c r="F37" s="105">
        <v>0</v>
      </c>
      <c r="G37" s="104">
        <f t="shared" si="3"/>
        <v>781</v>
      </c>
    </row>
    <row r="38" spans="1:7" ht="30">
      <c r="A38" s="118" t="s">
        <v>203</v>
      </c>
      <c r="B38" s="119" t="s">
        <v>159</v>
      </c>
      <c r="C38" s="110" t="s">
        <v>204</v>
      </c>
      <c r="D38" s="111">
        <v>5261.9250000000002</v>
      </c>
      <c r="E38" s="111">
        <v>0</v>
      </c>
      <c r="F38" s="111">
        <v>0</v>
      </c>
      <c r="G38" s="112">
        <f t="shared" si="3"/>
        <v>5261.9250000000002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7B0FA-F4B0-2A46-974E-866BD0756F76}">
  <dimension ref="A1:D57"/>
  <sheetViews>
    <sheetView topLeftCell="A45" zoomScale="135" workbookViewId="0">
      <selection activeCell="D63" sqref="D63"/>
    </sheetView>
  </sheetViews>
  <sheetFormatPr defaultColWidth="10.875" defaultRowHeight="15.95"/>
  <cols>
    <col min="1" max="2" width="10.875" style="79"/>
    <col min="3" max="3" width="54.125" style="79" customWidth="1"/>
    <col min="4" max="4" width="13.625" style="79" customWidth="1"/>
    <col min="5" max="16384" width="10.875" style="79"/>
  </cols>
  <sheetData>
    <row r="1" spans="1:4">
      <c r="A1" s="83" t="s">
        <v>0</v>
      </c>
      <c r="B1" s="77"/>
      <c r="C1" s="78"/>
      <c r="D1" s="77"/>
    </row>
    <row r="2" spans="1:4">
      <c r="A2" s="83" t="s">
        <v>205</v>
      </c>
      <c r="B2" s="77"/>
      <c r="C2" s="78"/>
      <c r="D2" s="77"/>
    </row>
    <row r="3" spans="1:4">
      <c r="A3" s="83" t="s">
        <v>145</v>
      </c>
      <c r="B3" s="77"/>
      <c r="C3" s="78"/>
      <c r="D3" s="77"/>
    </row>
    <row r="4" spans="1:4">
      <c r="A4" s="73" t="s">
        <v>206</v>
      </c>
      <c r="B4" s="77"/>
      <c r="C4" s="78"/>
      <c r="D4" s="77"/>
    </row>
    <row r="5" spans="1:4">
      <c r="A5" s="80"/>
      <c r="B5" s="81"/>
      <c r="C5" s="78"/>
      <c r="D5" s="77"/>
    </row>
    <row r="6" spans="1:4">
      <c r="A6" s="85" t="s">
        <v>147</v>
      </c>
      <c r="B6" s="85" t="s">
        <v>148</v>
      </c>
      <c r="C6" s="86" t="s">
        <v>149</v>
      </c>
      <c r="D6" s="85" t="s">
        <v>150</v>
      </c>
    </row>
    <row r="7" spans="1:4" s="82" customFormat="1">
      <c r="A7" s="90" t="s">
        <v>151</v>
      </c>
      <c r="B7" s="90"/>
      <c r="C7" s="91"/>
      <c r="D7" s="114"/>
    </row>
    <row r="8" spans="1:4" ht="15" customHeight="1">
      <c r="A8" s="93" t="s">
        <v>207</v>
      </c>
      <c r="B8" s="94"/>
      <c r="C8" s="95"/>
      <c r="D8" s="115"/>
    </row>
    <row r="9" spans="1:4" ht="15" customHeight="1">
      <c r="A9" s="97">
        <v>1.2</v>
      </c>
      <c r="B9" s="94" t="s">
        <v>156</v>
      </c>
      <c r="C9" s="95" t="s">
        <v>198</v>
      </c>
      <c r="D9" s="115">
        <v>250</v>
      </c>
    </row>
    <row r="10" spans="1:4" ht="14.1" customHeight="1">
      <c r="A10" s="97">
        <v>1.3</v>
      </c>
      <c r="B10" s="94" t="s">
        <v>156</v>
      </c>
      <c r="C10" s="95" t="s">
        <v>199</v>
      </c>
      <c r="D10" s="115">
        <v>107074</v>
      </c>
    </row>
    <row r="11" spans="1:4" ht="14.1" customHeight="1">
      <c r="A11" s="97">
        <v>2.2999999999999998</v>
      </c>
      <c r="B11" s="94" t="s">
        <v>156</v>
      </c>
      <c r="C11" s="95" t="s">
        <v>208</v>
      </c>
      <c r="D11" s="115">
        <v>615</v>
      </c>
    </row>
    <row r="12" spans="1:4" ht="14.1" customHeight="1">
      <c r="A12" s="97">
        <v>2.5</v>
      </c>
      <c r="B12" s="94" t="s">
        <v>156</v>
      </c>
      <c r="C12" s="95" t="s">
        <v>209</v>
      </c>
      <c r="D12" s="115">
        <v>321</v>
      </c>
    </row>
    <row r="13" spans="1:4" ht="14.1" customHeight="1">
      <c r="A13" s="97">
        <v>3.2</v>
      </c>
      <c r="B13" s="94" t="s">
        <v>156</v>
      </c>
      <c r="C13" s="95" t="s">
        <v>210</v>
      </c>
      <c r="D13" s="115">
        <v>1607</v>
      </c>
    </row>
    <row r="14" spans="1:4" ht="14.1" customHeight="1">
      <c r="A14" s="97">
        <v>6.2</v>
      </c>
      <c r="B14" s="94" t="s">
        <v>156</v>
      </c>
      <c r="C14" s="95" t="s">
        <v>157</v>
      </c>
      <c r="D14" s="115">
        <v>3</v>
      </c>
    </row>
    <row r="15" spans="1:4" ht="14.1" customHeight="1">
      <c r="A15" s="97" t="s">
        <v>158</v>
      </c>
      <c r="B15" s="94" t="s">
        <v>159</v>
      </c>
      <c r="C15" s="95" t="s">
        <v>160</v>
      </c>
      <c r="D15" s="115">
        <v>10</v>
      </c>
    </row>
    <row r="16" spans="1:4" ht="14.1" customHeight="1">
      <c r="A16" s="97" t="s">
        <v>201</v>
      </c>
      <c r="B16" s="94" t="s">
        <v>159</v>
      </c>
      <c r="C16" s="95" t="s">
        <v>202</v>
      </c>
      <c r="D16" s="115">
        <v>1</v>
      </c>
    </row>
    <row r="17" spans="1:4" ht="14.1" customHeight="1">
      <c r="A17" s="97" t="s">
        <v>211</v>
      </c>
      <c r="B17" s="94" t="s">
        <v>159</v>
      </c>
      <c r="C17" s="95" t="s">
        <v>212</v>
      </c>
      <c r="D17" s="115">
        <v>3973.5</v>
      </c>
    </row>
    <row r="18" spans="1:4" ht="14.1" customHeight="1">
      <c r="A18" s="97" t="s">
        <v>213</v>
      </c>
      <c r="B18" s="94" t="s">
        <v>159</v>
      </c>
      <c r="C18" s="95" t="s">
        <v>214</v>
      </c>
      <c r="D18" s="115">
        <v>1</v>
      </c>
    </row>
    <row r="19" spans="1:4" ht="14.1" customHeight="1">
      <c r="A19" s="97" t="s">
        <v>163</v>
      </c>
      <c r="B19" s="94" t="s">
        <v>159</v>
      </c>
      <c r="C19" s="95" t="s">
        <v>164</v>
      </c>
      <c r="D19" s="115">
        <v>10</v>
      </c>
    </row>
    <row r="20" spans="1:4" ht="14.1" customHeight="1">
      <c r="A20" s="97" t="s">
        <v>215</v>
      </c>
      <c r="B20" s="94" t="s">
        <v>159</v>
      </c>
      <c r="C20" s="95" t="s">
        <v>216</v>
      </c>
      <c r="D20" s="115">
        <v>10</v>
      </c>
    </row>
    <row r="21" spans="1:4" ht="14.1" customHeight="1">
      <c r="A21" s="97" t="s">
        <v>217</v>
      </c>
      <c r="B21" s="94" t="s">
        <v>159</v>
      </c>
      <c r="C21" s="95" t="s">
        <v>218</v>
      </c>
      <c r="D21" s="115">
        <v>10</v>
      </c>
    </row>
    <row r="22" spans="1:4" ht="14.1" customHeight="1">
      <c r="A22" s="97" t="s">
        <v>219</v>
      </c>
      <c r="B22" s="94" t="s">
        <v>159</v>
      </c>
      <c r="C22" s="95" t="s">
        <v>220</v>
      </c>
      <c r="D22" s="115">
        <v>2081</v>
      </c>
    </row>
    <row r="23" spans="1:4" s="126" customFormat="1" ht="14.1" customHeight="1">
      <c r="A23" s="93" t="s">
        <v>221</v>
      </c>
      <c r="B23" s="123"/>
      <c r="C23" s="124"/>
      <c r="D23" s="125"/>
    </row>
    <row r="24" spans="1:4" ht="14.1" customHeight="1">
      <c r="A24" s="97">
        <v>1.2</v>
      </c>
      <c r="B24" s="94" t="s">
        <v>156</v>
      </c>
      <c r="C24" s="95" t="s">
        <v>198</v>
      </c>
      <c r="D24" s="115">
        <v>700</v>
      </c>
    </row>
    <row r="25" spans="1:4" ht="14.1" customHeight="1">
      <c r="A25" s="97">
        <v>2.1</v>
      </c>
      <c r="B25" s="94" t="s">
        <v>156</v>
      </c>
      <c r="C25" s="95" t="s">
        <v>222</v>
      </c>
      <c r="D25" s="115">
        <v>35</v>
      </c>
    </row>
    <row r="26" spans="1:4" ht="14.1" customHeight="1">
      <c r="A26" s="97">
        <v>6.2</v>
      </c>
      <c r="B26" s="94" t="s">
        <v>156</v>
      </c>
      <c r="C26" s="95" t="s">
        <v>157</v>
      </c>
      <c r="D26" s="115">
        <v>1</v>
      </c>
    </row>
    <row r="27" spans="1:4" ht="14.1" customHeight="1">
      <c r="A27" s="97" t="s">
        <v>172</v>
      </c>
      <c r="B27" s="94" t="s">
        <v>159</v>
      </c>
      <c r="C27" s="95" t="s">
        <v>173</v>
      </c>
      <c r="D27" s="115">
        <v>823</v>
      </c>
    </row>
    <row r="28" spans="1:4" ht="14.1" customHeight="1">
      <c r="A28" s="97" t="s">
        <v>201</v>
      </c>
      <c r="B28" s="94" t="s">
        <v>159</v>
      </c>
      <c r="C28" s="95" t="s">
        <v>202</v>
      </c>
      <c r="D28" s="115">
        <v>1</v>
      </c>
    </row>
    <row r="29" spans="1:4" ht="14.1" customHeight="1">
      <c r="A29" s="97" t="s">
        <v>179</v>
      </c>
      <c r="B29" s="94" t="s">
        <v>159</v>
      </c>
      <c r="C29" s="95" t="s">
        <v>180</v>
      </c>
      <c r="D29" s="115">
        <v>1298</v>
      </c>
    </row>
    <row r="30" spans="1:4" ht="14.1" customHeight="1">
      <c r="A30" s="97" t="s">
        <v>223</v>
      </c>
      <c r="B30" s="94" t="s">
        <v>159</v>
      </c>
      <c r="C30" s="95" t="s">
        <v>224</v>
      </c>
      <c r="D30" s="115">
        <v>8</v>
      </c>
    </row>
    <row r="31" spans="1:4" ht="14.1" customHeight="1">
      <c r="A31" s="97" t="s">
        <v>225</v>
      </c>
      <c r="B31" s="94" t="s">
        <v>159</v>
      </c>
      <c r="C31" s="95" t="s">
        <v>226</v>
      </c>
      <c r="D31" s="115">
        <v>1</v>
      </c>
    </row>
    <row r="32" spans="1:4" ht="14.1" customHeight="1">
      <c r="A32" s="97" t="s">
        <v>167</v>
      </c>
      <c r="B32" s="94" t="s">
        <v>159</v>
      </c>
      <c r="C32" s="95" t="s">
        <v>168</v>
      </c>
      <c r="D32" s="115">
        <v>20</v>
      </c>
    </row>
    <row r="33" spans="1:4" ht="14.1" customHeight="1">
      <c r="A33" s="97" t="s">
        <v>227</v>
      </c>
      <c r="B33" s="94" t="s">
        <v>159</v>
      </c>
      <c r="C33" s="95" t="s">
        <v>228</v>
      </c>
      <c r="D33" s="115">
        <v>27</v>
      </c>
    </row>
    <row r="34" spans="1:4" ht="14.1" customHeight="1">
      <c r="A34" s="93" t="s">
        <v>229</v>
      </c>
      <c r="B34" s="123"/>
      <c r="C34" s="124"/>
      <c r="D34" s="125"/>
    </row>
    <row r="35" spans="1:4" ht="14.1" customHeight="1">
      <c r="A35" s="97">
        <v>1.1000000000000001</v>
      </c>
      <c r="B35" s="94" t="s">
        <v>156</v>
      </c>
      <c r="C35" s="95" t="s">
        <v>230</v>
      </c>
      <c r="D35" s="115">
        <v>2648942.1</v>
      </c>
    </row>
    <row r="36" spans="1:4" ht="14.1" customHeight="1">
      <c r="A36" s="97">
        <v>2.5</v>
      </c>
      <c r="B36" s="94" t="s">
        <v>156</v>
      </c>
      <c r="C36" s="95" t="s">
        <v>209</v>
      </c>
      <c r="D36" s="115">
        <v>998382</v>
      </c>
    </row>
    <row r="37" spans="1:4" ht="14.1" customHeight="1">
      <c r="A37" s="97">
        <v>6.2</v>
      </c>
      <c r="B37" s="94" t="s">
        <v>156</v>
      </c>
      <c r="C37" s="95" t="s">
        <v>157</v>
      </c>
      <c r="D37" s="115">
        <v>0</v>
      </c>
    </row>
    <row r="38" spans="1:4" ht="14.1" customHeight="1">
      <c r="A38" s="97" t="s">
        <v>231</v>
      </c>
      <c r="B38" s="94" t="s">
        <v>159</v>
      </c>
      <c r="C38" s="95" t="s">
        <v>232</v>
      </c>
      <c r="D38" s="115">
        <v>0</v>
      </c>
    </row>
    <row r="39" spans="1:4" ht="14.1" customHeight="1">
      <c r="A39" s="97" t="s">
        <v>233</v>
      </c>
      <c r="B39" s="94" t="s">
        <v>159</v>
      </c>
      <c r="C39" s="95" t="s">
        <v>234</v>
      </c>
      <c r="D39" s="115">
        <v>2</v>
      </c>
    </row>
    <row r="40" spans="1:4" ht="14.1" customHeight="1">
      <c r="A40" s="97" t="s">
        <v>203</v>
      </c>
      <c r="B40" s="94" t="s">
        <v>159</v>
      </c>
      <c r="C40" s="95" t="s">
        <v>204</v>
      </c>
      <c r="D40" s="115">
        <v>190</v>
      </c>
    </row>
    <row r="41" spans="1:4" ht="14.1" customHeight="1">
      <c r="A41" s="97" t="s">
        <v>235</v>
      </c>
      <c r="B41" s="94" t="s">
        <v>159</v>
      </c>
      <c r="C41" s="95" t="s">
        <v>236</v>
      </c>
      <c r="D41" s="115">
        <v>1</v>
      </c>
    </row>
    <row r="42" spans="1:4" ht="14.1" customHeight="1">
      <c r="A42" s="97" t="s">
        <v>237</v>
      </c>
      <c r="B42" s="94" t="s">
        <v>159</v>
      </c>
      <c r="C42" s="95" t="s">
        <v>238</v>
      </c>
      <c r="D42" s="115">
        <v>3000</v>
      </c>
    </row>
    <row r="43" spans="1:4" ht="14.1" customHeight="1">
      <c r="A43" s="97" t="s">
        <v>239</v>
      </c>
      <c r="B43" s="94" t="s">
        <v>159</v>
      </c>
      <c r="C43" s="95" t="s">
        <v>240</v>
      </c>
      <c r="D43" s="115">
        <v>3</v>
      </c>
    </row>
    <row r="44" spans="1:4" s="126" customFormat="1" ht="14.1" customHeight="1">
      <c r="A44" s="93" t="s">
        <v>241</v>
      </c>
      <c r="B44" s="123"/>
      <c r="C44" s="124"/>
      <c r="D44" s="125"/>
    </row>
    <row r="45" spans="1:4" ht="14.1" customHeight="1">
      <c r="A45" s="97">
        <v>6.1</v>
      </c>
      <c r="B45" s="94" t="s">
        <v>156</v>
      </c>
      <c r="C45" s="95" t="s">
        <v>242</v>
      </c>
      <c r="D45" s="115">
        <v>0</v>
      </c>
    </row>
    <row r="46" spans="1:4" ht="14.1" customHeight="1">
      <c r="A46" s="97" t="s">
        <v>233</v>
      </c>
      <c r="B46" s="94" t="s">
        <v>159</v>
      </c>
      <c r="C46" s="95" t="s">
        <v>234</v>
      </c>
      <c r="D46" s="115">
        <v>1</v>
      </c>
    </row>
    <row r="47" spans="1:4" ht="14.1" customHeight="1">
      <c r="A47" s="97" t="s">
        <v>203</v>
      </c>
      <c r="B47" s="94" t="s">
        <v>159</v>
      </c>
      <c r="C47" s="95" t="s">
        <v>204</v>
      </c>
      <c r="D47" s="115">
        <v>400</v>
      </c>
    </row>
    <row r="48" spans="1:4" ht="14.1" customHeight="1">
      <c r="A48" s="97" t="s">
        <v>181</v>
      </c>
      <c r="B48" s="94" t="s">
        <v>159</v>
      </c>
      <c r="C48" s="95" t="s">
        <v>182</v>
      </c>
      <c r="D48" s="115">
        <v>2</v>
      </c>
    </row>
    <row r="49" spans="1:4" ht="14.1" customHeight="1">
      <c r="A49" s="97" t="s">
        <v>243</v>
      </c>
      <c r="B49" s="94" t="s">
        <v>159</v>
      </c>
      <c r="C49" s="95" t="s">
        <v>244</v>
      </c>
      <c r="D49" s="115">
        <v>1</v>
      </c>
    </row>
    <row r="50" spans="1:4" ht="14.1" customHeight="1">
      <c r="A50" s="97" t="s">
        <v>245</v>
      </c>
      <c r="B50" s="94" t="s">
        <v>159</v>
      </c>
      <c r="C50" s="95" t="s">
        <v>246</v>
      </c>
      <c r="D50" s="115">
        <v>2</v>
      </c>
    </row>
    <row r="51" spans="1:4" ht="14.1" customHeight="1">
      <c r="A51" s="97" t="s">
        <v>247</v>
      </c>
      <c r="B51" s="94" t="s">
        <v>159</v>
      </c>
      <c r="C51" s="95" t="s">
        <v>248</v>
      </c>
      <c r="D51" s="115">
        <v>1</v>
      </c>
    </row>
    <row r="52" spans="1:4" s="126" customFormat="1" ht="14.1" customHeight="1">
      <c r="A52" s="93" t="s">
        <v>249</v>
      </c>
      <c r="B52" s="123"/>
      <c r="C52" s="124"/>
      <c r="D52" s="125"/>
    </row>
    <row r="53" spans="1:4" ht="14.1" customHeight="1">
      <c r="A53" s="97">
        <v>6.2</v>
      </c>
      <c r="B53" s="94" t="s">
        <v>156</v>
      </c>
      <c r="C53" s="95" t="s">
        <v>157</v>
      </c>
      <c r="D53" s="115">
        <v>0</v>
      </c>
    </row>
    <row r="54" spans="1:4" ht="14.1" customHeight="1">
      <c r="A54" s="97">
        <v>7.1</v>
      </c>
      <c r="B54" s="94" t="s">
        <v>156</v>
      </c>
      <c r="C54" s="95" t="s">
        <v>250</v>
      </c>
      <c r="D54" s="115">
        <v>87720000</v>
      </c>
    </row>
    <row r="55" spans="1:4" ht="14.1" customHeight="1">
      <c r="A55" s="97" t="s">
        <v>158</v>
      </c>
      <c r="B55" s="94" t="s">
        <v>159</v>
      </c>
      <c r="C55" s="95" t="s">
        <v>160</v>
      </c>
      <c r="D55" s="115">
        <v>1</v>
      </c>
    </row>
    <row r="56" spans="1:4" s="82" customFormat="1" ht="15" customHeight="1">
      <c r="A56" s="87" t="s">
        <v>153</v>
      </c>
      <c r="B56" s="87"/>
      <c r="C56" s="88"/>
      <c r="D56" s="89" t="s">
        <v>152</v>
      </c>
    </row>
    <row r="57" spans="1:4" s="82" customFormat="1" ht="15" customHeight="1">
      <c r="A57" s="87" t="s">
        <v>154</v>
      </c>
      <c r="B57" s="87"/>
      <c r="C57" s="88"/>
      <c r="D57" s="89" t="s">
        <v>152</v>
      </c>
    </row>
  </sheetData>
  <hyperlinks>
    <hyperlink ref="A4" r:id="rId1" xr:uid="{236AB963-A575-C347-8158-2D97DF5EF46D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8186F-F67A-4E4A-993D-00E49347B017}">
  <dimension ref="A1:G79"/>
  <sheetViews>
    <sheetView tabSelected="1" topLeftCell="A76" zoomScale="135" workbookViewId="0">
      <selection activeCell="A43" sqref="A43:G79"/>
    </sheetView>
  </sheetViews>
  <sheetFormatPr defaultColWidth="10.875" defaultRowHeight="15.95"/>
  <cols>
    <col min="1" max="1" width="13.375" style="79" customWidth="1"/>
    <col min="2" max="2" width="10.875" style="79"/>
    <col min="3" max="3" width="54.125" style="79" customWidth="1"/>
    <col min="4" max="4" width="13.625" style="79" customWidth="1"/>
    <col min="5" max="16384" width="10.875" style="79"/>
  </cols>
  <sheetData>
    <row r="1" spans="1:7">
      <c r="A1" s="83" t="s">
        <v>0</v>
      </c>
      <c r="B1" s="77"/>
      <c r="C1" s="78"/>
      <c r="D1" s="77"/>
    </row>
    <row r="2" spans="1:7">
      <c r="A2" s="83"/>
      <c r="B2" s="77"/>
      <c r="C2" s="78"/>
      <c r="D2" s="77"/>
    </row>
    <row r="3" spans="1:7">
      <c r="A3" s="117">
        <v>2019</v>
      </c>
      <c r="B3" s="77"/>
      <c r="C3" s="78"/>
      <c r="D3" s="77"/>
    </row>
    <row r="4" spans="1:7">
      <c r="A4" s="98" t="s">
        <v>184</v>
      </c>
      <c r="B4" s="99" t="s">
        <v>148</v>
      </c>
      <c r="C4" s="99" t="s">
        <v>185</v>
      </c>
      <c r="D4" s="100" t="s">
        <v>186</v>
      </c>
      <c r="E4" s="100" t="s">
        <v>187</v>
      </c>
      <c r="F4" s="100" t="s">
        <v>188</v>
      </c>
      <c r="G4" s="101" t="s">
        <v>189</v>
      </c>
    </row>
    <row r="5" spans="1:7">
      <c r="A5" s="102" t="s">
        <v>190</v>
      </c>
      <c r="B5" s="106"/>
      <c r="C5" s="107"/>
      <c r="D5" s="103"/>
      <c r="E5" s="77"/>
      <c r="F5" s="77"/>
      <c r="G5" s="104"/>
    </row>
    <row r="6" spans="1:7">
      <c r="A6" s="108" t="s">
        <v>158</v>
      </c>
      <c r="B6" s="94" t="s">
        <v>159</v>
      </c>
      <c r="C6" s="95" t="s">
        <v>160</v>
      </c>
      <c r="D6" s="105">
        <v>0</v>
      </c>
      <c r="E6" s="105">
        <v>0</v>
      </c>
      <c r="F6" s="105">
        <v>1</v>
      </c>
      <c r="G6" s="104">
        <f>SUM(D6:F6)</f>
        <v>1</v>
      </c>
    </row>
    <row r="7" spans="1:7">
      <c r="A7" s="102" t="s">
        <v>191</v>
      </c>
      <c r="B7" s="106"/>
      <c r="C7" s="107"/>
      <c r="D7" s="105"/>
      <c r="E7" s="105"/>
      <c r="F7" s="105"/>
      <c r="G7" s="104"/>
    </row>
    <row r="8" spans="1:7">
      <c r="A8" s="109" t="s">
        <v>161</v>
      </c>
      <c r="B8" s="94" t="s">
        <v>159</v>
      </c>
      <c r="C8" s="95" t="s">
        <v>162</v>
      </c>
      <c r="D8" s="105">
        <v>0</v>
      </c>
      <c r="E8" s="105">
        <v>0</v>
      </c>
      <c r="F8" s="96">
        <v>1</v>
      </c>
      <c r="G8" s="104">
        <f t="shared" ref="G8:G15" si="0">SUM(D8:F8)</f>
        <v>1</v>
      </c>
    </row>
    <row r="9" spans="1:7">
      <c r="A9" s="102" t="s">
        <v>192</v>
      </c>
      <c r="B9" s="106"/>
      <c r="C9" s="107"/>
      <c r="D9" s="105"/>
      <c r="E9" s="105"/>
      <c r="F9" s="105"/>
      <c r="G9" s="104"/>
    </row>
    <row r="10" spans="1:7" ht="30">
      <c r="A10" s="108" t="s">
        <v>163</v>
      </c>
      <c r="B10" s="94" t="s">
        <v>159</v>
      </c>
      <c r="C10" s="95" t="s">
        <v>164</v>
      </c>
      <c r="D10" s="105">
        <v>0</v>
      </c>
      <c r="E10" s="105">
        <v>0</v>
      </c>
      <c r="F10" s="96">
        <v>5</v>
      </c>
      <c r="G10" s="104">
        <f t="shared" si="0"/>
        <v>5</v>
      </c>
    </row>
    <row r="11" spans="1:7">
      <c r="A11" s="102" t="s">
        <v>193</v>
      </c>
      <c r="B11" s="94"/>
      <c r="C11" s="95"/>
      <c r="D11" s="105"/>
      <c r="E11" s="105"/>
      <c r="F11" s="105"/>
      <c r="G11" s="104"/>
    </row>
    <row r="12" spans="1:7">
      <c r="A12" s="108" t="s">
        <v>165</v>
      </c>
      <c r="B12" s="94" t="s">
        <v>159</v>
      </c>
      <c r="C12" s="95" t="s">
        <v>166</v>
      </c>
      <c r="D12" s="105">
        <v>0</v>
      </c>
      <c r="E12" s="105">
        <v>0</v>
      </c>
      <c r="F12" s="96">
        <v>2</v>
      </c>
      <c r="G12" s="104">
        <f t="shared" si="0"/>
        <v>2</v>
      </c>
    </row>
    <row r="13" spans="1:7">
      <c r="A13" s="102" t="s">
        <v>194</v>
      </c>
      <c r="B13" s="106"/>
      <c r="C13" s="107"/>
      <c r="D13" s="105"/>
      <c r="E13" s="105"/>
      <c r="F13" s="105"/>
      <c r="G13" s="104"/>
    </row>
    <row r="14" spans="1:7">
      <c r="A14" s="108">
        <v>6.2</v>
      </c>
      <c r="B14" s="94" t="s">
        <v>156</v>
      </c>
      <c r="C14" s="95" t="s">
        <v>157</v>
      </c>
      <c r="D14" s="105">
        <v>0</v>
      </c>
      <c r="E14" s="105">
        <v>0</v>
      </c>
      <c r="F14" s="96">
        <v>2</v>
      </c>
      <c r="G14" s="104">
        <f t="shared" si="0"/>
        <v>2</v>
      </c>
    </row>
    <row r="15" spans="1:7" ht="30">
      <c r="A15" s="121" t="s">
        <v>167</v>
      </c>
      <c r="B15" s="122" t="s">
        <v>159</v>
      </c>
      <c r="C15" s="110" t="s">
        <v>168</v>
      </c>
      <c r="D15" s="111">
        <v>0</v>
      </c>
      <c r="E15" s="111">
        <v>0</v>
      </c>
      <c r="F15" s="122">
        <v>61</v>
      </c>
      <c r="G15" s="112">
        <f t="shared" si="0"/>
        <v>61</v>
      </c>
    </row>
    <row r="16" spans="1:7">
      <c r="A16" s="96"/>
      <c r="B16" s="96"/>
      <c r="C16" s="95"/>
      <c r="D16" s="105"/>
      <c r="E16" s="105"/>
      <c r="F16" s="96"/>
      <c r="G16" s="96"/>
    </row>
    <row r="17" spans="1:7">
      <c r="A17" s="117">
        <v>2020</v>
      </c>
      <c r="B17" s="77"/>
      <c r="C17" s="78"/>
      <c r="D17" s="77"/>
    </row>
    <row r="18" spans="1:7">
      <c r="A18" s="98" t="s">
        <v>184</v>
      </c>
      <c r="B18" s="99" t="s">
        <v>148</v>
      </c>
      <c r="C18" s="99" t="s">
        <v>185</v>
      </c>
      <c r="D18" s="100" t="s">
        <v>186</v>
      </c>
      <c r="E18" s="100" t="s">
        <v>187</v>
      </c>
      <c r="F18" s="100" t="s">
        <v>188</v>
      </c>
      <c r="G18" s="101" t="s">
        <v>189</v>
      </c>
    </row>
    <row r="19" spans="1:7">
      <c r="A19" s="102" t="s">
        <v>190</v>
      </c>
      <c r="B19" s="106"/>
      <c r="C19" s="107"/>
      <c r="D19" s="103"/>
      <c r="E19" s="77"/>
      <c r="F19" s="77"/>
      <c r="G19" s="104"/>
    </row>
    <row r="20" spans="1:7">
      <c r="A20" s="108" t="s">
        <v>172</v>
      </c>
      <c r="B20" s="94" t="s">
        <v>159</v>
      </c>
      <c r="C20" s="95" t="s">
        <v>173</v>
      </c>
      <c r="D20" s="105">
        <v>0</v>
      </c>
      <c r="E20" s="105">
        <v>0</v>
      </c>
      <c r="F20" s="105">
        <v>619</v>
      </c>
      <c r="G20" s="104">
        <f>SUM(D20:F20)</f>
        <v>619</v>
      </c>
    </row>
    <row r="21" spans="1:7" ht="30">
      <c r="A21" s="109" t="s">
        <v>175</v>
      </c>
      <c r="B21" s="94" t="s">
        <v>159</v>
      </c>
      <c r="C21" s="95" t="s">
        <v>176</v>
      </c>
      <c r="D21" s="105">
        <v>0</v>
      </c>
      <c r="E21" s="105">
        <v>0</v>
      </c>
      <c r="F21" s="105">
        <v>1</v>
      </c>
      <c r="G21" s="104">
        <f t="shared" ref="G21:G27" si="1">SUM(D21:F21)</f>
        <v>1</v>
      </c>
    </row>
    <row r="22" spans="1:7" ht="30">
      <c r="A22" s="109" t="s">
        <v>177</v>
      </c>
      <c r="B22" s="94" t="s">
        <v>159</v>
      </c>
      <c r="C22" s="95" t="s">
        <v>178</v>
      </c>
      <c r="D22" s="105">
        <v>0</v>
      </c>
      <c r="E22" s="105">
        <v>0</v>
      </c>
      <c r="F22" s="105">
        <v>1</v>
      </c>
      <c r="G22" s="104">
        <f t="shared" si="1"/>
        <v>1</v>
      </c>
    </row>
    <row r="23" spans="1:7">
      <c r="A23" s="102" t="s">
        <v>191</v>
      </c>
      <c r="B23" s="106"/>
      <c r="C23" s="107"/>
      <c r="D23" s="105"/>
      <c r="E23" s="105"/>
      <c r="F23" s="105"/>
      <c r="G23" s="104"/>
    </row>
    <row r="24" spans="1:7">
      <c r="A24" s="109" t="s">
        <v>179</v>
      </c>
      <c r="B24" s="94" t="s">
        <v>159</v>
      </c>
      <c r="C24" s="95" t="s">
        <v>180</v>
      </c>
      <c r="D24" s="105">
        <v>0</v>
      </c>
      <c r="E24" s="105">
        <v>0</v>
      </c>
      <c r="F24" s="96">
        <v>1800</v>
      </c>
      <c r="G24" s="104">
        <f t="shared" si="1"/>
        <v>1800</v>
      </c>
    </row>
    <row r="25" spans="1:7">
      <c r="A25" s="102" t="s">
        <v>194</v>
      </c>
      <c r="B25" s="106"/>
      <c r="C25" s="107"/>
      <c r="D25" s="105"/>
      <c r="E25" s="105"/>
      <c r="F25" s="105"/>
      <c r="G25" s="104"/>
    </row>
    <row r="26" spans="1:7">
      <c r="A26" s="109">
        <v>6.2</v>
      </c>
      <c r="B26" s="94" t="s">
        <v>156</v>
      </c>
      <c r="C26" s="95" t="s">
        <v>157</v>
      </c>
      <c r="D26" s="105">
        <v>0</v>
      </c>
      <c r="E26" s="105">
        <v>0</v>
      </c>
      <c r="F26" s="116">
        <v>1</v>
      </c>
      <c r="G26" s="104">
        <f t="shared" si="1"/>
        <v>1</v>
      </c>
    </row>
    <row r="27" spans="1:7" ht="30">
      <c r="A27" s="118" t="s">
        <v>181</v>
      </c>
      <c r="B27" s="119" t="s">
        <v>159</v>
      </c>
      <c r="C27" s="110" t="s">
        <v>182</v>
      </c>
      <c r="D27" s="111">
        <v>0</v>
      </c>
      <c r="E27" s="111">
        <v>0</v>
      </c>
      <c r="F27" s="120">
        <v>4</v>
      </c>
      <c r="G27" s="112">
        <f t="shared" si="1"/>
        <v>4</v>
      </c>
    </row>
    <row r="29" spans="1:7">
      <c r="A29" s="117">
        <v>2021</v>
      </c>
      <c r="B29" s="77"/>
      <c r="C29" s="78"/>
      <c r="D29" s="77"/>
    </row>
    <row r="30" spans="1:7">
      <c r="A30" s="98" t="s">
        <v>184</v>
      </c>
      <c r="B30" s="99" t="s">
        <v>148</v>
      </c>
      <c r="C30" s="99" t="s">
        <v>185</v>
      </c>
      <c r="D30" s="100" t="s">
        <v>186</v>
      </c>
      <c r="E30" s="100" t="s">
        <v>187</v>
      </c>
      <c r="F30" s="100" t="s">
        <v>188</v>
      </c>
      <c r="G30" s="101" t="s">
        <v>189</v>
      </c>
    </row>
    <row r="31" spans="1:7">
      <c r="A31" s="102" t="s">
        <v>190</v>
      </c>
      <c r="B31" s="106"/>
      <c r="C31" s="107"/>
      <c r="D31" s="103"/>
      <c r="E31" s="77"/>
      <c r="F31" s="77"/>
      <c r="G31" s="104"/>
    </row>
    <row r="32" spans="1:7">
      <c r="A32" s="108">
        <v>1.2</v>
      </c>
      <c r="B32" s="94" t="s">
        <v>156</v>
      </c>
      <c r="C32" s="95" t="s">
        <v>198</v>
      </c>
      <c r="D32" s="105">
        <v>60</v>
      </c>
      <c r="E32" s="105">
        <v>0</v>
      </c>
      <c r="F32" s="105">
        <v>0</v>
      </c>
      <c r="G32" s="104">
        <f>SUM(D32:F32)</f>
        <v>60</v>
      </c>
    </row>
    <row r="33" spans="1:7">
      <c r="A33" s="109">
        <v>1.3</v>
      </c>
      <c r="B33" s="94" t="s">
        <v>156</v>
      </c>
      <c r="C33" s="95" t="s">
        <v>199</v>
      </c>
      <c r="D33" s="105">
        <v>115800.3</v>
      </c>
      <c r="E33" s="105">
        <v>0</v>
      </c>
      <c r="F33" s="105">
        <v>0</v>
      </c>
      <c r="G33" s="104">
        <f t="shared" ref="G33:G34" si="2">SUM(D33:F33)</f>
        <v>115800.3</v>
      </c>
    </row>
    <row r="34" spans="1:7" ht="30">
      <c r="A34" s="109" t="s">
        <v>201</v>
      </c>
      <c r="B34" s="94" t="s">
        <v>159</v>
      </c>
      <c r="C34" s="95" t="s">
        <v>202</v>
      </c>
      <c r="D34" s="105">
        <v>1</v>
      </c>
      <c r="E34" s="105">
        <v>0</v>
      </c>
      <c r="F34" s="105">
        <v>0</v>
      </c>
      <c r="G34" s="104">
        <f t="shared" si="2"/>
        <v>1</v>
      </c>
    </row>
    <row r="35" spans="1:7">
      <c r="A35" s="102" t="s">
        <v>191</v>
      </c>
      <c r="B35" s="106"/>
      <c r="C35" s="107"/>
      <c r="D35" s="105"/>
      <c r="E35" s="105"/>
      <c r="F35" s="105"/>
      <c r="G35" s="104"/>
    </row>
    <row r="36" spans="1:7">
      <c r="A36" s="109">
        <v>2.4</v>
      </c>
      <c r="B36" s="94" t="s">
        <v>156</v>
      </c>
      <c r="C36" s="95" t="s">
        <v>200</v>
      </c>
      <c r="D36" s="105">
        <v>58871.377732587694</v>
      </c>
      <c r="E36" s="105">
        <v>0</v>
      </c>
      <c r="F36" s="105">
        <v>0</v>
      </c>
      <c r="G36" s="104">
        <f t="shared" ref="G36:G38" si="3">SUM(D36:F36)</f>
        <v>58871.377732587694</v>
      </c>
    </row>
    <row r="37" spans="1:7">
      <c r="A37" s="109" t="s">
        <v>179</v>
      </c>
      <c r="B37" s="94" t="s">
        <v>159</v>
      </c>
      <c r="C37" s="95" t="s">
        <v>180</v>
      </c>
      <c r="D37" s="105">
        <v>781</v>
      </c>
      <c r="E37" s="105">
        <v>0</v>
      </c>
      <c r="F37" s="105">
        <v>0</v>
      </c>
      <c r="G37" s="104">
        <f t="shared" si="3"/>
        <v>781</v>
      </c>
    </row>
    <row r="38" spans="1:7" ht="30">
      <c r="A38" s="118" t="s">
        <v>203</v>
      </c>
      <c r="B38" s="119" t="s">
        <v>159</v>
      </c>
      <c r="C38" s="110" t="s">
        <v>204</v>
      </c>
      <c r="D38" s="111">
        <v>5261.9250000000002</v>
      </c>
      <c r="E38" s="111">
        <v>0</v>
      </c>
      <c r="F38" s="111">
        <v>0</v>
      </c>
      <c r="G38" s="112">
        <f t="shared" si="3"/>
        <v>5261.9250000000002</v>
      </c>
    </row>
    <row r="40" spans="1:7">
      <c r="A40" s="117">
        <v>2022</v>
      </c>
      <c r="B40" s="77"/>
      <c r="C40" s="78"/>
      <c r="D40" s="77"/>
    </row>
    <row r="41" spans="1:7">
      <c r="A41" s="98" t="s">
        <v>184</v>
      </c>
      <c r="B41" s="99" t="s">
        <v>148</v>
      </c>
      <c r="C41" s="99" t="s">
        <v>185</v>
      </c>
      <c r="D41" s="100" t="s">
        <v>186</v>
      </c>
      <c r="E41" s="100" t="s">
        <v>187</v>
      </c>
      <c r="F41" s="100" t="s">
        <v>188</v>
      </c>
      <c r="G41" s="101" t="s">
        <v>189</v>
      </c>
    </row>
    <row r="42" spans="1:7">
      <c r="A42" s="102" t="s">
        <v>190</v>
      </c>
      <c r="B42" s="106"/>
      <c r="C42" s="107"/>
      <c r="D42" s="103"/>
      <c r="E42" s="77"/>
      <c r="F42" s="77"/>
      <c r="G42" s="104"/>
    </row>
    <row r="43" spans="1:7" ht="30">
      <c r="A43" s="108">
        <v>1.1000000000000001</v>
      </c>
      <c r="B43" s="94" t="s">
        <v>156</v>
      </c>
      <c r="C43" s="95" t="s">
        <v>230</v>
      </c>
      <c r="D43" s="105">
        <v>2648942.1</v>
      </c>
      <c r="E43" s="128" t="s">
        <v>152</v>
      </c>
      <c r="F43" s="128" t="s">
        <v>152</v>
      </c>
      <c r="G43" s="104">
        <f>SUM(D43:F43)</f>
        <v>2648942.1</v>
      </c>
    </row>
    <row r="44" spans="1:7">
      <c r="A44" s="108">
        <v>1.2</v>
      </c>
      <c r="B44" s="94" t="s">
        <v>156</v>
      </c>
      <c r="C44" s="95" t="s">
        <v>198</v>
      </c>
      <c r="D44" s="105">
        <f>250+700</f>
        <v>950</v>
      </c>
      <c r="E44" s="128" t="s">
        <v>152</v>
      </c>
      <c r="F44" s="128" t="s">
        <v>152</v>
      </c>
      <c r="G44" s="104">
        <f t="shared" ref="G44:G79" si="4">SUM(D44:F44)</f>
        <v>950</v>
      </c>
    </row>
    <row r="45" spans="1:7">
      <c r="A45" s="108">
        <v>1.3</v>
      </c>
      <c r="B45" s="94" t="s">
        <v>156</v>
      </c>
      <c r="C45" s="95" t="s">
        <v>199</v>
      </c>
      <c r="D45" s="105">
        <v>107074</v>
      </c>
      <c r="E45" s="128" t="s">
        <v>152</v>
      </c>
      <c r="F45" s="128" t="s">
        <v>152</v>
      </c>
      <c r="G45" s="104">
        <f t="shared" si="4"/>
        <v>107074</v>
      </c>
    </row>
    <row r="46" spans="1:7">
      <c r="A46" s="108" t="s">
        <v>172</v>
      </c>
      <c r="B46" s="94" t="s">
        <v>159</v>
      </c>
      <c r="C46" s="95" t="s">
        <v>173</v>
      </c>
      <c r="D46" s="105">
        <v>823</v>
      </c>
      <c r="E46" s="128" t="s">
        <v>152</v>
      </c>
      <c r="F46" s="128" t="s">
        <v>152</v>
      </c>
      <c r="G46" s="104">
        <f t="shared" si="4"/>
        <v>823</v>
      </c>
    </row>
    <row r="47" spans="1:7">
      <c r="A47" s="108" t="s">
        <v>233</v>
      </c>
      <c r="B47" s="94" t="s">
        <v>159</v>
      </c>
      <c r="C47" s="95" t="s">
        <v>234</v>
      </c>
      <c r="D47" s="105">
        <f>2+1</f>
        <v>3</v>
      </c>
      <c r="E47" s="128" t="s">
        <v>152</v>
      </c>
      <c r="F47" s="128" t="s">
        <v>152</v>
      </c>
      <c r="G47" s="104">
        <f t="shared" si="4"/>
        <v>3</v>
      </c>
    </row>
    <row r="48" spans="1:7">
      <c r="A48" s="108" t="s">
        <v>158</v>
      </c>
      <c r="B48" s="94" t="s">
        <v>159</v>
      </c>
      <c r="C48" s="95" t="s">
        <v>160</v>
      </c>
      <c r="D48" s="105">
        <f>10+1</f>
        <v>11</v>
      </c>
      <c r="E48" s="128" t="s">
        <v>152</v>
      </c>
      <c r="F48" s="128" t="s">
        <v>152</v>
      </c>
      <c r="G48" s="104">
        <f t="shared" si="4"/>
        <v>11</v>
      </c>
    </row>
    <row r="49" spans="1:7" ht="30">
      <c r="A49" s="108" t="s">
        <v>201</v>
      </c>
      <c r="B49" s="94" t="s">
        <v>159</v>
      </c>
      <c r="C49" s="95" t="s">
        <v>202</v>
      </c>
      <c r="D49" s="105">
        <f>1+1</f>
        <v>2</v>
      </c>
      <c r="E49" s="128" t="s">
        <v>152</v>
      </c>
      <c r="F49" s="128" t="s">
        <v>152</v>
      </c>
      <c r="G49" s="104">
        <f t="shared" si="4"/>
        <v>2</v>
      </c>
    </row>
    <row r="50" spans="1:7">
      <c r="A50" s="102" t="s">
        <v>191</v>
      </c>
      <c r="B50" s="106"/>
      <c r="C50" s="107"/>
      <c r="D50" s="105"/>
      <c r="E50" s="128" t="s">
        <v>152</v>
      </c>
      <c r="F50" s="128" t="s">
        <v>152</v>
      </c>
      <c r="G50" s="104">
        <f t="shared" si="4"/>
        <v>0</v>
      </c>
    </row>
    <row r="51" spans="1:7">
      <c r="A51" s="109">
        <v>2.1</v>
      </c>
      <c r="B51" s="94" t="s">
        <v>156</v>
      </c>
      <c r="C51" s="95" t="s">
        <v>222</v>
      </c>
      <c r="D51" s="105">
        <v>35</v>
      </c>
      <c r="E51" s="128" t="s">
        <v>152</v>
      </c>
      <c r="F51" s="128" t="s">
        <v>152</v>
      </c>
      <c r="G51" s="104">
        <f t="shared" si="4"/>
        <v>35</v>
      </c>
    </row>
    <row r="52" spans="1:7">
      <c r="A52" s="109">
        <v>2.2999999999999998</v>
      </c>
      <c r="B52" s="94" t="s">
        <v>156</v>
      </c>
      <c r="C52" s="95" t="s">
        <v>208</v>
      </c>
      <c r="D52" s="105">
        <v>615</v>
      </c>
      <c r="E52" s="128" t="s">
        <v>152</v>
      </c>
      <c r="F52" s="128" t="s">
        <v>152</v>
      </c>
      <c r="G52" s="104">
        <f t="shared" si="4"/>
        <v>615</v>
      </c>
    </row>
    <row r="53" spans="1:7" ht="30">
      <c r="A53" s="109">
        <v>2.5</v>
      </c>
      <c r="B53" s="94" t="s">
        <v>156</v>
      </c>
      <c r="C53" s="95" t="s">
        <v>209</v>
      </c>
      <c r="D53" s="105">
        <f>321+998382</f>
        <v>998703</v>
      </c>
      <c r="E53" s="128" t="s">
        <v>152</v>
      </c>
      <c r="F53" s="128" t="s">
        <v>152</v>
      </c>
      <c r="G53" s="104">
        <f t="shared" si="4"/>
        <v>998703</v>
      </c>
    </row>
    <row r="54" spans="1:7">
      <c r="A54" s="109" t="s">
        <v>179</v>
      </c>
      <c r="B54" s="94" t="s">
        <v>159</v>
      </c>
      <c r="C54" s="95" t="s">
        <v>180</v>
      </c>
      <c r="D54" s="105">
        <v>1298</v>
      </c>
      <c r="E54" s="128" t="s">
        <v>152</v>
      </c>
      <c r="F54" s="128" t="s">
        <v>152</v>
      </c>
      <c r="G54" s="104">
        <f t="shared" si="4"/>
        <v>1298</v>
      </c>
    </row>
    <row r="55" spans="1:7" ht="30">
      <c r="A55" s="109" t="s">
        <v>203</v>
      </c>
      <c r="B55" s="94" t="s">
        <v>159</v>
      </c>
      <c r="C55" s="95" t="s">
        <v>204</v>
      </c>
      <c r="D55" s="105">
        <f>190+400+2</f>
        <v>592</v>
      </c>
      <c r="E55" s="128" t="s">
        <v>152</v>
      </c>
      <c r="F55" s="128" t="s">
        <v>152</v>
      </c>
      <c r="G55" s="104">
        <f t="shared" si="4"/>
        <v>592</v>
      </c>
    </row>
    <row r="56" spans="1:7">
      <c r="A56" s="109" t="s">
        <v>235</v>
      </c>
      <c r="B56" s="94" t="s">
        <v>159</v>
      </c>
      <c r="C56" s="95" t="s">
        <v>236</v>
      </c>
      <c r="D56" s="105">
        <v>1</v>
      </c>
      <c r="E56" s="128" t="s">
        <v>152</v>
      </c>
      <c r="F56" s="128" t="s">
        <v>152</v>
      </c>
      <c r="G56" s="104">
        <f t="shared" si="4"/>
        <v>1</v>
      </c>
    </row>
    <row r="57" spans="1:7" ht="30">
      <c r="A57" s="109" t="s">
        <v>223</v>
      </c>
      <c r="B57" s="94" t="s">
        <v>159</v>
      </c>
      <c r="C57" s="95" t="s">
        <v>224</v>
      </c>
      <c r="D57" s="105">
        <v>8</v>
      </c>
      <c r="E57" s="128" t="s">
        <v>152</v>
      </c>
      <c r="F57" s="128" t="s">
        <v>152</v>
      </c>
      <c r="G57" s="104">
        <f t="shared" si="4"/>
        <v>8</v>
      </c>
    </row>
    <row r="58" spans="1:7">
      <c r="A58" s="102" t="s">
        <v>192</v>
      </c>
      <c r="B58" s="106"/>
      <c r="C58" s="107"/>
      <c r="D58" s="105"/>
      <c r="E58" s="128" t="s">
        <v>152</v>
      </c>
      <c r="F58" s="128" t="s">
        <v>152</v>
      </c>
      <c r="G58" s="104">
        <f t="shared" si="4"/>
        <v>0</v>
      </c>
    </row>
    <row r="59" spans="1:7">
      <c r="A59" s="108">
        <v>3.2</v>
      </c>
      <c r="B59" s="94" t="s">
        <v>156</v>
      </c>
      <c r="C59" s="95" t="s">
        <v>210</v>
      </c>
      <c r="D59" s="105">
        <v>1607</v>
      </c>
      <c r="E59" s="128" t="s">
        <v>152</v>
      </c>
      <c r="F59" s="128" t="s">
        <v>152</v>
      </c>
      <c r="G59" s="104">
        <f t="shared" si="4"/>
        <v>1607</v>
      </c>
    </row>
    <row r="60" spans="1:7">
      <c r="A60" s="108" t="s">
        <v>225</v>
      </c>
      <c r="B60" s="94" t="s">
        <v>159</v>
      </c>
      <c r="C60" s="95" t="s">
        <v>226</v>
      </c>
      <c r="D60" s="105">
        <v>1</v>
      </c>
      <c r="E60" s="128" t="s">
        <v>152</v>
      </c>
      <c r="F60" s="128" t="s">
        <v>152</v>
      </c>
      <c r="G60" s="104">
        <f t="shared" si="4"/>
        <v>1</v>
      </c>
    </row>
    <row r="61" spans="1:7">
      <c r="A61" s="108" t="s">
        <v>211</v>
      </c>
      <c r="B61" s="94" t="s">
        <v>159</v>
      </c>
      <c r="C61" s="95" t="s">
        <v>212</v>
      </c>
      <c r="D61" s="105">
        <v>3973.5</v>
      </c>
      <c r="E61" s="128" t="s">
        <v>152</v>
      </c>
      <c r="F61" s="128" t="s">
        <v>152</v>
      </c>
      <c r="G61" s="104">
        <f t="shared" si="4"/>
        <v>3973.5</v>
      </c>
    </row>
    <row r="62" spans="1:7">
      <c r="A62" s="108" t="s">
        <v>213</v>
      </c>
      <c r="B62" s="94" t="s">
        <v>159</v>
      </c>
      <c r="C62" s="95" t="s">
        <v>214</v>
      </c>
      <c r="D62" s="105">
        <v>1</v>
      </c>
      <c r="E62" s="128" t="s">
        <v>152</v>
      </c>
      <c r="F62" s="128" t="s">
        <v>152</v>
      </c>
      <c r="G62" s="104">
        <f t="shared" si="4"/>
        <v>1</v>
      </c>
    </row>
    <row r="63" spans="1:7" ht="30">
      <c r="A63" s="108" t="s">
        <v>163</v>
      </c>
      <c r="B63" s="94" t="s">
        <v>159</v>
      </c>
      <c r="C63" s="95" t="s">
        <v>164</v>
      </c>
      <c r="D63" s="105">
        <v>10</v>
      </c>
      <c r="E63" s="128" t="s">
        <v>152</v>
      </c>
      <c r="F63" s="128" t="s">
        <v>152</v>
      </c>
      <c r="G63" s="104">
        <f t="shared" si="4"/>
        <v>10</v>
      </c>
    </row>
    <row r="64" spans="1:7" ht="30">
      <c r="A64" s="108" t="s">
        <v>215</v>
      </c>
      <c r="B64" s="94" t="s">
        <v>159</v>
      </c>
      <c r="C64" s="95" t="s">
        <v>216</v>
      </c>
      <c r="D64" s="105">
        <v>10</v>
      </c>
      <c r="E64" s="128" t="s">
        <v>152</v>
      </c>
      <c r="F64" s="128" t="s">
        <v>152</v>
      </c>
      <c r="G64" s="104">
        <f t="shared" si="4"/>
        <v>10</v>
      </c>
    </row>
    <row r="65" spans="1:7">
      <c r="A65" s="102" t="s">
        <v>251</v>
      </c>
      <c r="B65" s="94"/>
      <c r="C65" s="95"/>
      <c r="D65" s="105"/>
      <c r="E65" s="128" t="s">
        <v>152</v>
      </c>
      <c r="F65" s="128" t="s">
        <v>152</v>
      </c>
      <c r="G65" s="104">
        <f t="shared" si="4"/>
        <v>0</v>
      </c>
    </row>
    <row r="66" spans="1:7">
      <c r="A66" s="108" t="s">
        <v>217</v>
      </c>
      <c r="B66" s="94" t="s">
        <v>159</v>
      </c>
      <c r="C66" s="95" t="s">
        <v>218</v>
      </c>
      <c r="D66" s="105">
        <v>10</v>
      </c>
      <c r="E66" s="128" t="s">
        <v>152</v>
      </c>
      <c r="F66" s="128" t="s">
        <v>152</v>
      </c>
      <c r="G66" s="104">
        <f t="shared" si="4"/>
        <v>10</v>
      </c>
    </row>
    <row r="67" spans="1:7" ht="30">
      <c r="A67" s="108" t="s">
        <v>219</v>
      </c>
      <c r="B67" s="94" t="s">
        <v>159</v>
      </c>
      <c r="C67" s="95" t="s">
        <v>220</v>
      </c>
      <c r="D67" s="105">
        <v>2081</v>
      </c>
      <c r="E67" s="128" t="s">
        <v>152</v>
      </c>
      <c r="F67" s="128" t="s">
        <v>152</v>
      </c>
      <c r="G67" s="104">
        <f t="shared" si="4"/>
        <v>2081</v>
      </c>
    </row>
    <row r="68" spans="1:7">
      <c r="A68" s="108" t="s">
        <v>237</v>
      </c>
      <c r="B68" s="94" t="s">
        <v>159</v>
      </c>
      <c r="C68" s="95" t="s">
        <v>238</v>
      </c>
      <c r="D68" s="105">
        <v>3000</v>
      </c>
      <c r="E68" s="128" t="s">
        <v>152</v>
      </c>
      <c r="F68" s="128" t="s">
        <v>152</v>
      </c>
      <c r="G68" s="104">
        <f t="shared" si="4"/>
        <v>3000</v>
      </c>
    </row>
    <row r="69" spans="1:7">
      <c r="A69" s="102" t="s">
        <v>194</v>
      </c>
      <c r="B69" s="106"/>
      <c r="C69" s="107"/>
      <c r="D69" s="105"/>
      <c r="E69" s="128" t="s">
        <v>152</v>
      </c>
      <c r="F69" s="128" t="s">
        <v>152</v>
      </c>
      <c r="G69" s="104">
        <f t="shared" si="4"/>
        <v>0</v>
      </c>
    </row>
    <row r="70" spans="1:7">
      <c r="A70" s="108">
        <v>6.1</v>
      </c>
      <c r="B70" s="94" t="s">
        <v>156</v>
      </c>
      <c r="C70" s="95" t="s">
        <v>242</v>
      </c>
      <c r="D70" s="105">
        <v>0</v>
      </c>
      <c r="E70" s="128" t="s">
        <v>152</v>
      </c>
      <c r="F70" s="128" t="s">
        <v>152</v>
      </c>
      <c r="G70" s="104">
        <f t="shared" si="4"/>
        <v>0</v>
      </c>
    </row>
    <row r="71" spans="1:7">
      <c r="A71" s="108">
        <v>6.2</v>
      </c>
      <c r="B71" s="94" t="s">
        <v>156</v>
      </c>
      <c r="C71" s="95" t="s">
        <v>157</v>
      </c>
      <c r="D71" s="105">
        <f>3+1</f>
        <v>4</v>
      </c>
      <c r="E71" s="128" t="s">
        <v>152</v>
      </c>
      <c r="F71" s="128" t="s">
        <v>152</v>
      </c>
      <c r="G71" s="104">
        <f t="shared" si="4"/>
        <v>4</v>
      </c>
    </row>
    <row r="72" spans="1:7" ht="30">
      <c r="A72" s="108" t="s">
        <v>167</v>
      </c>
      <c r="B72" s="94" t="s">
        <v>159</v>
      </c>
      <c r="C72" s="95" t="s">
        <v>168</v>
      </c>
      <c r="D72" s="105">
        <v>20</v>
      </c>
      <c r="E72" s="128" t="s">
        <v>152</v>
      </c>
      <c r="F72" s="128" t="s">
        <v>152</v>
      </c>
      <c r="G72" s="104">
        <f t="shared" si="4"/>
        <v>20</v>
      </c>
    </row>
    <row r="73" spans="1:7" ht="30">
      <c r="A73" s="108" t="s">
        <v>239</v>
      </c>
      <c r="B73" s="94" t="s">
        <v>159</v>
      </c>
      <c r="C73" s="95" t="s">
        <v>240</v>
      </c>
      <c r="D73" s="105">
        <v>3</v>
      </c>
      <c r="E73" s="128" t="s">
        <v>152</v>
      </c>
      <c r="F73" s="128" t="s">
        <v>152</v>
      </c>
      <c r="G73" s="104">
        <f t="shared" si="4"/>
        <v>3</v>
      </c>
    </row>
    <row r="74" spans="1:7" ht="30">
      <c r="A74" s="108" t="s">
        <v>243</v>
      </c>
      <c r="B74" s="94" t="s">
        <v>159</v>
      </c>
      <c r="C74" s="95" t="s">
        <v>244</v>
      </c>
      <c r="D74" s="105">
        <v>1</v>
      </c>
      <c r="E74" s="128" t="s">
        <v>152</v>
      </c>
      <c r="F74" s="128" t="s">
        <v>152</v>
      </c>
      <c r="G74" s="104">
        <f t="shared" si="4"/>
        <v>1</v>
      </c>
    </row>
    <row r="75" spans="1:7" ht="30">
      <c r="A75" s="108" t="s">
        <v>245</v>
      </c>
      <c r="B75" s="94" t="s">
        <v>159</v>
      </c>
      <c r="C75" s="95" t="s">
        <v>246</v>
      </c>
      <c r="D75" s="105">
        <v>2</v>
      </c>
      <c r="E75" s="128" t="s">
        <v>152</v>
      </c>
      <c r="F75" s="128" t="s">
        <v>152</v>
      </c>
      <c r="G75" s="104">
        <f t="shared" si="4"/>
        <v>2</v>
      </c>
    </row>
    <row r="76" spans="1:7" ht="30">
      <c r="A76" s="108" t="s">
        <v>247</v>
      </c>
      <c r="B76" s="94" t="s">
        <v>159</v>
      </c>
      <c r="C76" s="95" t="s">
        <v>248</v>
      </c>
      <c r="D76" s="105">
        <v>1</v>
      </c>
      <c r="E76" s="128" t="s">
        <v>152</v>
      </c>
      <c r="F76" s="128" t="s">
        <v>152</v>
      </c>
      <c r="G76" s="104">
        <f t="shared" si="4"/>
        <v>1</v>
      </c>
    </row>
    <row r="77" spans="1:7">
      <c r="A77" s="102" t="s">
        <v>252</v>
      </c>
      <c r="B77" s="94"/>
      <c r="C77" s="95"/>
      <c r="D77" s="105"/>
      <c r="E77" s="128" t="s">
        <v>152</v>
      </c>
      <c r="F77" s="128" t="s">
        <v>152</v>
      </c>
      <c r="G77" s="104">
        <f t="shared" si="4"/>
        <v>0</v>
      </c>
    </row>
    <row r="78" spans="1:7">
      <c r="A78" s="108">
        <v>7.1</v>
      </c>
      <c r="B78" s="94" t="s">
        <v>156</v>
      </c>
      <c r="C78" s="95" t="s">
        <v>250</v>
      </c>
      <c r="D78" s="105">
        <v>87720000</v>
      </c>
      <c r="E78" s="128" t="s">
        <v>152</v>
      </c>
      <c r="F78" s="128" t="s">
        <v>152</v>
      </c>
      <c r="G78" s="104">
        <f t="shared" si="4"/>
        <v>87720000</v>
      </c>
    </row>
    <row r="79" spans="1:7">
      <c r="A79" s="127" t="s">
        <v>227</v>
      </c>
      <c r="B79" s="119" t="s">
        <v>159</v>
      </c>
      <c r="C79" s="110" t="s">
        <v>228</v>
      </c>
      <c r="D79" s="111">
        <v>27</v>
      </c>
      <c r="E79" s="129" t="s">
        <v>152</v>
      </c>
      <c r="F79" s="129" t="s">
        <v>152</v>
      </c>
      <c r="G79" s="112">
        <f t="shared" si="4"/>
        <v>27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2" ma:contentTypeDescription="Create a new document." ma:contentTypeScope="" ma:versionID="985adb6f0f3ec1738ce88d338b72f31e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28cd9d985108e0f66a791d028fe8b294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8B16D2A-85A3-4F98-A20F-1E5D346C2733}"/>
</file>

<file path=customXml/itemProps2.xml><?xml version="1.0" encoding="utf-8"?>
<ds:datastoreItem xmlns:ds="http://schemas.openxmlformats.org/officeDocument/2006/customXml" ds:itemID="{A24424B3-CF80-49DE-92E3-BBD3DE61BA02}"/>
</file>

<file path=customXml/itemProps3.xml><?xml version="1.0" encoding="utf-8"?>
<ds:datastoreItem xmlns:ds="http://schemas.openxmlformats.org/officeDocument/2006/customXml" ds:itemID="{054B8CB2-EA23-4BA1-BFD9-A3B945C7DC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Asian Development Bank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Maria Jeunessa D. Sto Nino</cp:lastModifiedBy>
  <cp:revision/>
  <dcterms:created xsi:type="dcterms:W3CDTF">2019-04-10T06:10:50Z</dcterms:created>
  <dcterms:modified xsi:type="dcterms:W3CDTF">2023-05-19T02:20:20Z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ediaServiceImageTags">
    <vt:lpwstr/>
  </property>
  <property fmtid="{D5CDD505-2E9C-101B-9397-08002B2CF9AE}" pid="18" name="MSIP_Label_817d4574-7375-4d17-b29c-6e4c6df0fcb0_Enabled">
    <vt:lpwstr>true</vt:lpwstr>
  </property>
  <property fmtid="{D5CDD505-2E9C-101B-9397-08002B2CF9AE}" pid="19" name="MSIP_Label_817d4574-7375-4d17-b29c-6e4c6df0fcb0_SetDate">
    <vt:lpwstr>2023-05-19T02:19:50Z</vt:lpwstr>
  </property>
  <property fmtid="{D5CDD505-2E9C-101B-9397-08002B2CF9AE}" pid="20" name="MSIP_Label_817d4574-7375-4d17-b29c-6e4c6df0fcb0_Method">
    <vt:lpwstr>Standard</vt:lpwstr>
  </property>
  <property fmtid="{D5CDD505-2E9C-101B-9397-08002B2CF9AE}" pid="21" name="MSIP_Label_817d4574-7375-4d17-b29c-6e4c6df0fcb0_Name">
    <vt:lpwstr>ADB Internal</vt:lpwstr>
  </property>
  <property fmtid="{D5CDD505-2E9C-101B-9397-08002B2CF9AE}" pid="22" name="MSIP_Label_817d4574-7375-4d17-b29c-6e4c6df0fcb0_SiteId">
    <vt:lpwstr>9495d6bb-41c2-4c58-848f-92e52cf3d640</vt:lpwstr>
  </property>
  <property fmtid="{D5CDD505-2E9C-101B-9397-08002B2CF9AE}" pid="23" name="MSIP_Label_817d4574-7375-4d17-b29c-6e4c6df0fcb0_ActionId">
    <vt:lpwstr>e705591c-de33-4cbe-b9fb-b86f3324ca25</vt:lpwstr>
  </property>
  <property fmtid="{D5CDD505-2E9C-101B-9397-08002B2CF9AE}" pid="24" name="MSIP_Label_817d4574-7375-4d17-b29c-6e4c6df0fcb0_ContentBits">
    <vt:lpwstr>2</vt:lpwstr>
  </property>
</Properties>
</file>