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78C73A56-094E-584C-A2D7-B38ABF15B1CE}" xr6:coauthVersionLast="47" xr6:coauthVersionMax="47" xr10:uidLastSave="{738B5352-5819-4ED0-8B12-39805A18A135}"/>
  <bookViews>
    <workbookView xWindow="120" yWindow="2620" windowWidth="28660" windowHeight="15080" firstSheet="7" activeTab="7" xr2:uid="{00000000-000D-0000-FFFF-FFFF00000000}"/>
  </bookViews>
  <sheets>
    <sheet name="2010-2018" sheetId="1" r:id="rId1"/>
    <sheet name="2019" sheetId="4" r:id="rId2"/>
    <sheet name="2020" sheetId="2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2" i="8" l="1"/>
  <c r="G64" i="8"/>
  <c r="G65" i="8"/>
  <c r="G67" i="8"/>
  <c r="G69" i="8"/>
  <c r="G70" i="8"/>
  <c r="G72" i="8"/>
  <c r="G61" i="8"/>
  <c r="G56" i="8"/>
  <c r="G55" i="8"/>
  <c r="G54" i="8"/>
  <c r="G53" i="8"/>
  <c r="G52" i="8"/>
  <c r="G50" i="8"/>
  <c r="G49" i="8"/>
  <c r="G48" i="8"/>
  <c r="G47" i="8"/>
  <c r="G45" i="8"/>
  <c r="G40" i="8"/>
  <c r="D39" i="8"/>
  <c r="G39" i="8" s="1"/>
  <c r="D38" i="8"/>
  <c r="G38" i="8" s="1"/>
  <c r="G37" i="8"/>
  <c r="G35" i="8"/>
  <c r="G33" i="8"/>
  <c r="D32" i="8"/>
  <c r="G32" i="8" s="1"/>
  <c r="G31" i="8"/>
  <c r="G30" i="8"/>
  <c r="G28" i="8"/>
  <c r="G27" i="8"/>
  <c r="G26" i="8"/>
  <c r="G25" i="8"/>
  <c r="G24" i="8"/>
  <c r="G22" i="8"/>
  <c r="G21" i="8"/>
  <c r="G20" i="8"/>
  <c r="G19" i="8"/>
  <c r="G17" i="8"/>
  <c r="D16" i="8"/>
  <c r="G16" i="8" s="1"/>
  <c r="G15" i="8"/>
  <c r="G14" i="8"/>
  <c r="G13" i="8"/>
  <c r="G12" i="8"/>
  <c r="G7" i="8"/>
  <c r="F6" i="8"/>
  <c r="G6" i="8" s="1"/>
  <c r="G56" i="6"/>
  <c r="G54" i="6"/>
  <c r="G55" i="6"/>
  <c r="G53" i="6"/>
  <c r="G52" i="6"/>
  <c r="G50" i="6"/>
  <c r="G49" i="6"/>
  <c r="G48" i="6"/>
  <c r="G47" i="6"/>
  <c r="G45" i="6"/>
  <c r="G40" i="6"/>
  <c r="D39" i="6"/>
  <c r="G39" i="6" s="1"/>
  <c r="D38" i="6"/>
  <c r="G38" i="6" s="1"/>
  <c r="G37" i="6"/>
  <c r="G35" i="6"/>
  <c r="G33" i="6"/>
  <c r="D32" i="6"/>
  <c r="G32" i="6" s="1"/>
  <c r="G31" i="6"/>
  <c r="G30" i="6"/>
  <c r="G28" i="6"/>
  <c r="G27" i="6"/>
  <c r="G26" i="6"/>
  <c r="G25" i="6"/>
  <c r="G24" i="6"/>
  <c r="G22" i="6"/>
  <c r="G21" i="6"/>
  <c r="G20" i="6"/>
  <c r="G19" i="6"/>
  <c r="G17" i="6"/>
  <c r="D16" i="6"/>
  <c r="G16" i="6" s="1"/>
  <c r="G15" i="6"/>
  <c r="G14" i="6"/>
  <c r="G13" i="6"/>
  <c r="G12" i="6"/>
  <c r="G7" i="6"/>
  <c r="F6" i="6"/>
  <c r="G6" i="6" s="1"/>
  <c r="G13" i="3"/>
  <c r="G14" i="3"/>
  <c r="G15" i="3"/>
  <c r="D16" i="3"/>
  <c r="G16" i="3"/>
  <c r="G17" i="3"/>
  <c r="G19" i="3"/>
  <c r="G20" i="3"/>
  <c r="G21" i="3"/>
  <c r="G22" i="3"/>
  <c r="G24" i="3"/>
  <c r="G25" i="3"/>
  <c r="G26" i="3"/>
  <c r="G27" i="3"/>
  <c r="G28" i="3"/>
  <c r="G30" i="3"/>
  <c r="G31" i="3"/>
  <c r="D32" i="3"/>
  <c r="G32" i="3"/>
  <c r="G33" i="3"/>
  <c r="G35" i="3"/>
  <c r="G37" i="3"/>
  <c r="D38" i="3"/>
  <c r="G38" i="3"/>
  <c r="D39" i="3"/>
  <c r="G39" i="3"/>
  <c r="G40" i="3"/>
  <c r="G12" i="3"/>
  <c r="F6" i="3"/>
  <c r="G7" i="3"/>
  <c r="G6" i="3"/>
</calcChain>
</file>

<file path=xl/sharedStrings.xml><?xml version="1.0" encoding="utf-8"?>
<sst xmlns="http://schemas.openxmlformats.org/spreadsheetml/2006/main" count="1099" uniqueCount="303">
  <si>
    <t>SRI LANKA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</si>
  <si>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</si>
  <si>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</si>
  <si>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</si>
  <si>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</si>
  <si>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</si>
  <si>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</si>
  <si>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</si>
  <si>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</si>
  <si>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</si>
  <si>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</si>
  <si>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</si>
  <si>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</si>
  <si>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</si>
  <si>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</si>
  <si>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</si>
  <si>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</si>
  <si>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</si>
  <si>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</si>
  <si>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</si>
  <si>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</si>
  <si>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</si>
  <si>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</si>
  <si>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</si>
  <si>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</si>
  <si>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</si>
  <si>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</si>
  <si>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</si>
  <si>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</si>
  <si>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</si>
  <si>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</si>
  <si>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</si>
  <si>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</si>
  <si>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</si>
  <si>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</si>
  <si>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</si>
  <si>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</si>
  <si>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</si>
  <si>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</si>
  <si>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</si>
  <si>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</si>
  <si>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</si>
  <si>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</si>
  <si>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</si>
  <si>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</si>
  <si>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</si>
  <si>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</si>
  <si>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</si>
  <si>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</si>
  <si>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</si>
  <si>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</si>
  <si>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</si>
  <si>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</si>
  <si>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</si>
  <si>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</si>
  <si>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</si>
  <si>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</si>
  <si>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</si>
  <si>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</si>
  <si>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</si>
  <si>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</si>
  <si>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</si>
  <si>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</si>
  <si>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</si>
  <si>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</si>
  <si>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</si>
  <si>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</si>
  <si>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</si>
  <si>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</si>
  <si>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</si>
  <si>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</si>
  <si>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</si>
  <si>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</si>
  <si>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</si>
  <si>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</si>
  <si>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</si>
  <si>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</si>
  <si>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</si>
  <si>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</si>
  <si>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</si>
  <si>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</si>
  <si>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</si>
  <si>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</si>
  <si>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</si>
  <si>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</si>
  <si>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</si>
  <si>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</si>
  <si>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Forest Resources Management Sector Project</t>
  </si>
  <si>
    <t>Sri Lanka</t>
  </si>
  <si>
    <t>Project</t>
  </si>
  <si>
    <t>S</t>
  </si>
  <si>
    <t>ADF</t>
  </si>
  <si>
    <t>No</t>
  </si>
  <si>
    <t>Protected Area Management and Wildlife Conservation Project</t>
  </si>
  <si>
    <t>Yes</t>
  </si>
  <si>
    <t xml:space="preserve">GEF, Govt of Netherlands </t>
  </si>
  <si>
    <t>Netherlands, Multilateral</t>
  </si>
  <si>
    <t>Power Sector Development Program</t>
  </si>
  <si>
    <t>SDP</t>
  </si>
  <si>
    <t>OCR</t>
  </si>
  <si>
    <t>Plantation Development Project</t>
  </si>
  <si>
    <t>Southern Province Rural Economic Advancement Project</t>
  </si>
  <si>
    <t>OFID</t>
  </si>
  <si>
    <t>Multilateral</t>
  </si>
  <si>
    <t>Coastal Resource Management Project</t>
  </si>
  <si>
    <t>Sector project</t>
  </si>
  <si>
    <t xml:space="preserve">Govt of Netherlands </t>
  </si>
  <si>
    <t>Netherlands</t>
  </si>
  <si>
    <t>7167/1815</t>
  </si>
  <si>
    <t>AES Kelantissa Review Report</t>
  </si>
  <si>
    <t>Loan/Guarantee</t>
  </si>
  <si>
    <t>NS</t>
  </si>
  <si>
    <t>Small and Medium Enterprise Sector Development Program</t>
  </si>
  <si>
    <t>Program</t>
  </si>
  <si>
    <t>1895/1896</t>
  </si>
  <si>
    <t>ADF/OCR</t>
  </si>
  <si>
    <t>2138/2139</t>
  </si>
  <si>
    <t>Financial Markets Program for Private Sector Development (Program Loan)</t>
  </si>
  <si>
    <t>36357-01/03</t>
  </si>
  <si>
    <t>External financing</t>
  </si>
  <si>
    <t>Aquatic Resource Development and Quality Improvement Project</t>
  </si>
  <si>
    <t>Distance Education Modernization Project</t>
  </si>
  <si>
    <t>7269/2369</t>
  </si>
  <si>
    <t>People’s Leasing Company Limited</t>
  </si>
  <si>
    <t>41932-014</t>
  </si>
  <si>
    <t>Investment/ Loan</t>
  </si>
  <si>
    <t>North East Coastal Community Development Project</t>
  </si>
  <si>
    <t>33249-013</t>
  </si>
  <si>
    <t>Conflict-Affected Area Rehabilitation Project</t>
  </si>
  <si>
    <t>37245-013</t>
  </si>
  <si>
    <t>Govt of Norway</t>
  </si>
  <si>
    <t>Norway</t>
  </si>
  <si>
    <t>Secondary Education Modernization Project II</t>
  </si>
  <si>
    <t>35192-013</t>
  </si>
  <si>
    <t>Technical Education Development Project</t>
  </si>
  <si>
    <t>35197-013</t>
  </si>
  <si>
    <t>Rural Finance Sector Development Program (Program Loan)</t>
  </si>
  <si>
    <t>34320-013</t>
  </si>
  <si>
    <t>Rural Finance Sector Development Program</t>
  </si>
  <si>
    <t>Fiscal Management Reform Program (Program Loan)</t>
  </si>
  <si>
    <t>36168-013</t>
  </si>
  <si>
    <t>Fiscal Management Reform Program</t>
  </si>
  <si>
    <t>Tsunami-Affected Areas Rebuilding Project</t>
  </si>
  <si>
    <t>39144-013</t>
  </si>
  <si>
    <t>EC, Govt of Netherlands, AFD</t>
  </si>
  <si>
    <t>Multilateral, Netherlands, France</t>
  </si>
  <si>
    <t>G0006</t>
  </si>
  <si>
    <t>Others</t>
  </si>
  <si>
    <t>Small and Medium Enterprise Regional Development Project</t>
  </si>
  <si>
    <t>36117-013</t>
  </si>
  <si>
    <t>Credit line (loan)</t>
  </si>
  <si>
    <t>2084/2168/2618</t>
  </si>
  <si>
    <t>North East Community Restoration and Development Project</t>
  </si>
  <si>
    <t>38111-023/36601-013</t>
  </si>
  <si>
    <t>Govt of Australia, Govt of Sweden</t>
  </si>
  <si>
    <t>Australia, Sweden</t>
  </si>
  <si>
    <t>7251/2321</t>
  </si>
  <si>
    <t>Lanka ORIX Leasing Company Limited (LOLC)</t>
  </si>
  <si>
    <t>41909-014</t>
  </si>
  <si>
    <t>Loan</t>
  </si>
  <si>
    <t>NA</t>
  </si>
  <si>
    <t>7269/2370</t>
  </si>
  <si>
    <t>Commericla Leasing Company Limited</t>
  </si>
  <si>
    <t>41947-014</t>
  </si>
  <si>
    <t>Southern Transport Development Project</t>
  </si>
  <si>
    <t>JBIC, NDF, Sida, CEXIM</t>
  </si>
  <si>
    <t>Japan, Sweden, Multilateral, PRC</t>
  </si>
  <si>
    <t>Colombo Port Efficiency and Expansion Project</t>
  </si>
  <si>
    <t>33019-013</t>
  </si>
  <si>
    <t>Colombo Port Expansion Project</t>
  </si>
  <si>
    <t>39431-013</t>
  </si>
  <si>
    <t>2371/G0091</t>
  </si>
  <si>
    <t>Education for Knowledge Society Project</t>
  </si>
  <si>
    <t>39293-013</t>
  </si>
  <si>
    <t>Project Loan/Grant</t>
  </si>
  <si>
    <t>Eastern and North Central Provincial Road Project (formerly Road Network Project [Provincial Roads])</t>
  </si>
  <si>
    <t>39619-013</t>
  </si>
  <si>
    <t>Project Loan</t>
  </si>
  <si>
    <t>Local Government Infrastructure Improvement Project</t>
  </si>
  <si>
    <t>35201-013</t>
  </si>
  <si>
    <t>1993/2276/2758</t>
  </si>
  <si>
    <t xml:space="preserve">Secondary Towns and Rural Community-Based Water Supply and Sanitation Project </t>
  </si>
  <si>
    <t>31501-013/  31501-023/ 31501-033</t>
  </si>
  <si>
    <t>2275/2757</t>
  </si>
  <si>
    <t>2626/0246-G</t>
  </si>
  <si>
    <t>Conflict-Affected Region Emergency Project</t>
  </si>
  <si>
    <t>44065-013</t>
  </si>
  <si>
    <t>Special assistance loan</t>
  </si>
  <si>
    <t>Regular OCR</t>
  </si>
  <si>
    <t>ATF</t>
  </si>
  <si>
    <t>2217/2767/8252</t>
  </si>
  <si>
    <t>National Highways Sector Project</t>
  </si>
  <si>
    <t>38357-013</t>
  </si>
  <si>
    <t>OFID – Organization of Petroleum Exporting Countries (OPEC) Fund for International Development</t>
  </si>
  <si>
    <t>2733/2734</t>
  </si>
  <si>
    <t>Sustainable Power Sector Support Project</t>
  </si>
  <si>
    <t>39415-013</t>
  </si>
  <si>
    <t>-</t>
  </si>
  <si>
    <t>COL</t>
  </si>
  <si>
    <t>LOLC Finance and LOLC Micro Credit</t>
  </si>
  <si>
    <t>49188-001</t>
  </si>
  <si>
    <t>Emirates NBD Bank, Bank Muscat, First Gulf Bank, National Bank of Oman, and Rakbank</t>
  </si>
  <si>
    <t xml:space="preserve">LOLC Finance and LOLC Micro Credit </t>
  </si>
  <si>
    <t>Senior Unsecured Loan to DFCC Vardhana Bank Limited</t>
  </si>
  <si>
    <t>46912-014</t>
  </si>
  <si>
    <t>Senior Unsecured Loan to Nations Trust Bank - Small and Medium-sized Enterprises Finance Project</t>
  </si>
  <si>
    <t>46924-014</t>
  </si>
  <si>
    <t>Proposed Loan to Hatton National Bank for Supporting Infrastructure Development</t>
  </si>
  <si>
    <t>48302-001</t>
  </si>
  <si>
    <t>FMO=Nederlandse Financierings Maatschappij Voor Ontwikkelingslanden (Netherlands Development
Finance Company)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</si>
  <si>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</si>
  <si>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</si>
  <si>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</si>
  <si>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</si>
  <si>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</si>
  <si>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</si>
  <si>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</si>
  <si>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</si>
  <si>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</si>
  <si>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</si>
  <si>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</si>
  <si>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</si>
  <si>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</si>
  <si>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</si>
  <si>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</si>
  <si>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</si>
  <si>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Institutional Development of National Water Supply and Drainage Board</t>
  </si>
  <si>
    <t>6.1.1</t>
  </si>
  <si>
    <t>TI</t>
  </si>
  <si>
    <t>Government officials with increased capacity to design, implement, monitor, and evaluate relevant measures (number)</t>
  </si>
  <si>
    <t>6.2.3</t>
  </si>
  <si>
    <t>Measures to strengthen SOE governance supported in implementation (number)</t>
  </si>
  <si>
    <t>Mobilizing Finance for Sri Lanka</t>
  </si>
  <si>
    <t>2020 Development Effectiveness Review</t>
  </si>
  <si>
    <t>https://www.adb.org/documents/development-effectiveness-review-2020-report</t>
  </si>
  <si>
    <t>Clean Energy and Access Improvement Project</t>
  </si>
  <si>
    <t>RFI</t>
  </si>
  <si>
    <t>Poor and vulnerable people with improved standards of living (number)</t>
  </si>
  <si>
    <t>Total annual greenhouse gas emissions reduction (tCO2e/year) </t>
  </si>
  <si>
    <t>Entities with improved service delivery (number) </t>
  </si>
  <si>
    <t>1.3.2</t>
  </si>
  <si>
    <t>New financial products and services made available to the poor and vulnerable (number) </t>
  </si>
  <si>
    <t>3.1.4</t>
  </si>
  <si>
    <t>Installed renewable energy capacity (megawatts)</t>
  </si>
  <si>
    <t>4.1.2</t>
  </si>
  <si>
    <t>Urban infrastructure assets established or improved (number)</t>
  </si>
  <si>
    <t>4.2.1</t>
  </si>
  <si>
    <t>Measures to improve regulatory, legal, and institutional environment for better planning supported in implementation (number)</t>
  </si>
  <si>
    <t>5.1.1</t>
  </si>
  <si>
    <t>Rural infrastructure assets established or improved (number)</t>
  </si>
  <si>
    <t>Dry Zone Urban Water and Sanitation Project</t>
  </si>
  <si>
    <t>Women and girls with increased time savings (number) </t>
  </si>
  <si>
    <t>People benefiting from strengthened environmental sustainability (number)</t>
  </si>
  <si>
    <t>People benefiting from improved services in urban areas (number)</t>
  </si>
  <si>
    <t>Entities with improved urban planning and financial sustainability (number)</t>
  </si>
  <si>
    <t>1.3.1</t>
  </si>
  <si>
    <t>Infrastructure assets established or improved (number)</t>
  </si>
  <si>
    <t>2.4.1</t>
  </si>
  <si>
    <t>Time-saving or gender-responsive infrastructure assets and/or services established or improved (number)</t>
  </si>
  <si>
    <t>3.2.4</t>
  </si>
  <si>
    <t>National and subnational disaster risk reduction and/or management plans supported in implementation (number) </t>
  </si>
  <si>
    <t>3.3.4</t>
  </si>
  <si>
    <t>Solutions to conserve, restore, and/or enhance terrestrial, coastal, and marine areas implemented (number) </t>
  </si>
  <si>
    <t>Education Sector Development Program</t>
  </si>
  <si>
    <t>People benefiting from improved health services, education services, or social protection (number)</t>
  </si>
  <si>
    <t>Jobs generated (number)</t>
  </si>
  <si>
    <t>Skilled jobs for women generated (number) </t>
  </si>
  <si>
    <t>Women and girls completing secondary and tertiary education, and/or other training (number)</t>
  </si>
  <si>
    <t>Entities with improved management functions and financial stability (number) </t>
  </si>
  <si>
    <t>1.1.1</t>
  </si>
  <si>
    <t>People enrolled in improved education and/or training (number) </t>
  </si>
  <si>
    <t>6.2.4</t>
  </si>
  <si>
    <t>Citizen engagement mechanisms adopted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</si>
  <si>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</si>
  <si>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</si>
  <si>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</si>
  <si>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</si>
  <si>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</si>
  <si>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</si>
  <si>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</si>
  <si>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 Addressing Remaining Poverty and Reducing Inequalities</t>
  </si>
  <si>
    <t>OP 2: Accelerating Progress in Gender Equality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</si>
  <si>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</si>
  <si>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</si>
  <si>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</si>
  <si>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2021 Development Effectiveness Review</t>
  </si>
  <si>
    <t>https://www.adb.org/documents/development-effectiveness-review-2021-report</t>
  </si>
  <si>
    <t>Clean Energy and Network Efficiency Improvement Project</t>
  </si>
  <si>
    <t>3.1.3</t>
  </si>
  <si>
    <t>Low-carbon infrastructure assets established or improved (number)</t>
  </si>
  <si>
    <t>Fiscal Management Efficiency Project</t>
  </si>
  <si>
    <t>2.3.2</t>
  </si>
  <si>
    <t>Measures on gender equality supported in implementation (number)</t>
  </si>
  <si>
    <t>6.1.3</t>
  </si>
  <si>
    <t>Measures supported in implementation that promote resilience and responsiveness to economic shocks in a timely manner (number) </t>
  </si>
  <si>
    <t>6.1.4</t>
  </si>
  <si>
    <t>Transparency and accountability measures in procurement and financial management supported in implementation (number) </t>
  </si>
  <si>
    <t>6.2.1</t>
  </si>
  <si>
    <t>Service delivery standards adopted and/or supported in implementation by government and/or private entities (number)</t>
  </si>
  <si>
    <t>2022 Development Effectiveness Review</t>
  </si>
  <si>
    <t>https://www.adb.org/documents/development-effectiveness-review-2022-report</t>
  </si>
  <si>
    <t>Northern Road Connectivity Project</t>
  </si>
  <si>
    <t>People benefiting from increased rural investment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</si>
</sst>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9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65" fontId="7" fillId="3" borderId="0" xfId="1" applyNumberFormat="1" applyFont="1" applyFill="1"/>
    <xf numFmtId="0" fontId="7" fillId="3" borderId="0" xfId="1" applyNumberFormat="1" applyFont="1" applyFill="1"/>
    <xf numFmtId="165" fontId="7" fillId="3" borderId="0" xfId="1" applyNumberFormat="1" applyFont="1" applyFill="1" applyAlignment="1">
      <alignment horizontal="left"/>
    </xf>
    <xf numFmtId="165" fontId="7" fillId="3" borderId="0" xfId="1" applyNumberFormat="1" applyFont="1" applyFill="1" applyAlignment="1">
      <alignment horizontal="center"/>
    </xf>
    <xf numFmtId="165" fontId="7" fillId="3" borderId="0" xfId="1" applyNumberFormat="1" applyFont="1" applyFill="1" applyAlignment="1">
      <alignment horizontal="right"/>
    </xf>
    <xf numFmtId="3" fontId="6" fillId="0" borderId="1" xfId="0" applyNumberFormat="1" applyFont="1" applyBorder="1"/>
    <xf numFmtId="37" fontId="6" fillId="0" borderId="1" xfId="1" applyNumberFormat="1" applyFont="1" applyBorder="1"/>
    <xf numFmtId="37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left"/>
    </xf>
    <xf numFmtId="1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7" fontId="6" fillId="0" borderId="1" xfId="1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68" fontId="10" fillId="0" borderId="1" xfId="3" applyNumberFormat="1" applyFont="1" applyBorder="1" applyAlignment="1">
      <alignment horizontal="center" vertical="top"/>
    </xf>
    <xf numFmtId="168" fontId="6" fillId="0" borderId="1" xfId="0" applyNumberFormat="1" applyFont="1" applyBorder="1" applyAlignment="1">
      <alignment horizontal="center"/>
    </xf>
    <xf numFmtId="168" fontId="10" fillId="0" borderId="1" xfId="3" applyNumberFormat="1" applyFont="1" applyFill="1" applyBorder="1" applyAlignment="1">
      <alignment horizontal="center" vertical="top"/>
    </xf>
    <xf numFmtId="3" fontId="6" fillId="0" borderId="1" xfId="1" applyNumberFormat="1" applyFont="1" applyFill="1" applyBorder="1" applyAlignment="1">
      <alignment horizontal="right"/>
    </xf>
    <xf numFmtId="169" fontId="6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left" vertical="top"/>
    </xf>
    <xf numFmtId="1" fontId="8" fillId="0" borderId="1" xfId="1" applyNumberFormat="1" applyFont="1" applyFill="1" applyBorder="1" applyAlignment="1">
      <alignment horizontal="center" vertical="top"/>
    </xf>
    <xf numFmtId="1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right" vertical="top"/>
    </xf>
    <xf numFmtId="1" fontId="8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15" fontId="8" fillId="0" borderId="1" xfId="0" applyNumberFormat="1" applyFont="1" applyBorder="1" applyAlignment="1">
      <alignment horizontal="center"/>
    </xf>
    <xf numFmtId="1" fontId="8" fillId="0" borderId="1" xfId="1" applyNumberFormat="1" applyFont="1" applyFill="1" applyBorder="1"/>
    <xf numFmtId="1" fontId="8" fillId="0" borderId="1" xfId="4" applyNumberFormat="1" applyFont="1" applyFill="1" applyBorder="1" applyAlignment="1">
      <alignment horizontal="right" vertical="top"/>
    </xf>
    <xf numFmtId="15" fontId="8" fillId="0" borderId="1" xfId="0" applyNumberFormat="1" applyFont="1" applyBorder="1" applyAlignment="1">
      <alignment horizontal="center" vertical="top"/>
    </xf>
    <xf numFmtId="168" fontId="8" fillId="0" borderId="1" xfId="0" applyNumberFormat="1" applyFont="1" applyBorder="1" applyAlignment="1">
      <alignment horizontal="center"/>
    </xf>
    <xf numFmtId="3" fontId="8" fillId="0" borderId="1" xfId="1" applyNumberFormat="1" applyFont="1" applyBorder="1"/>
    <xf numFmtId="3" fontId="6" fillId="0" borderId="1" xfId="1" applyNumberFormat="1" applyFont="1" applyFill="1" applyBorder="1" applyAlignment="1">
      <alignment horizontal="right" vertical="center"/>
    </xf>
    <xf numFmtId="165" fontId="8" fillId="0" borderId="1" xfId="1" applyNumberFormat="1" applyFont="1" applyFill="1" applyBorder="1" applyAlignment="1">
      <alignment horizontal="left" vertical="top"/>
    </xf>
    <xf numFmtId="165" fontId="8" fillId="0" borderId="1" xfId="1" applyNumberFormat="1" applyFont="1" applyFill="1" applyBorder="1" applyAlignment="1">
      <alignment horizontal="center" vertical="top"/>
    </xf>
    <xf numFmtId="165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1" fontId="8" fillId="0" borderId="1" xfId="1" applyNumberFormat="1" applyFont="1" applyFill="1" applyBorder="1" applyAlignment="1"/>
    <xf numFmtId="170" fontId="8" fillId="0" borderId="1" xfId="0" applyNumberFormat="1" applyFont="1" applyBorder="1" applyAlignment="1">
      <alignment horizontal="center"/>
    </xf>
    <xf numFmtId="3" fontId="8" fillId="0" borderId="1" xfId="1" applyNumberFormat="1" applyFont="1" applyFill="1" applyBorder="1"/>
    <xf numFmtId="1" fontId="8" fillId="0" borderId="1" xfId="2" applyNumberFormat="1" applyFont="1" applyFill="1" applyBorder="1" applyAlignment="1">
      <alignment horizontal="right" vertical="top" wrapText="1"/>
    </xf>
    <xf numFmtId="0" fontId="8" fillId="0" borderId="1" xfId="2" applyFont="1" applyFill="1" applyBorder="1" applyAlignment="1">
      <alignment horizontal="right" vertical="top" wrapText="1"/>
    </xf>
    <xf numFmtId="0" fontId="8" fillId="0" borderId="1" xfId="2" applyFont="1" applyFill="1" applyBorder="1" applyAlignment="1">
      <alignment horizontal="center" vertical="top" wrapText="1"/>
    </xf>
    <xf numFmtId="168" fontId="8" fillId="0" borderId="1" xfId="2" applyNumberFormat="1" applyFont="1" applyFill="1" applyBorder="1" applyAlignment="1">
      <alignment horizontal="center" vertical="top" wrapText="1"/>
    </xf>
    <xf numFmtId="170" fontId="8" fillId="0" borderId="1" xfId="2" quotePrefix="1" applyNumberFormat="1" applyFont="1" applyFill="1" applyBorder="1" applyAlignment="1">
      <alignment horizontal="center" vertical="top" wrapText="1"/>
    </xf>
    <xf numFmtId="1" fontId="8" fillId="0" borderId="1" xfId="1" applyNumberFormat="1" applyFont="1" applyFill="1" applyBorder="1" applyAlignment="1">
      <alignment horizontal="right" vertical="top" wrapText="1"/>
    </xf>
    <xf numFmtId="1" fontId="8" fillId="0" borderId="1" xfId="0" applyNumberFormat="1" applyFont="1" applyBorder="1" applyAlignment="1">
      <alignment horizontal="right" wrapText="1"/>
    </xf>
    <xf numFmtId="1" fontId="8" fillId="0" borderId="1" xfId="1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15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right" vertical="top"/>
    </xf>
    <xf numFmtId="1" fontId="8" fillId="0" borderId="1" xfId="1" applyNumberFormat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5" applyFill="1"/>
    <xf numFmtId="0" fontId="14" fillId="0" borderId="0" xfId="0" applyFont="1"/>
    <xf numFmtId="0" fontId="15" fillId="0" borderId="0" xfId="0" quotePrefix="1" applyFont="1"/>
    <xf numFmtId="0" fontId="16" fillId="0" borderId="0" xfId="0" applyFont="1"/>
    <xf numFmtId="0" fontId="18" fillId="0" borderId="0" xfId="6" applyFont="1"/>
    <xf numFmtId="0" fontId="18" fillId="0" borderId="0" xfId="6" applyFont="1" applyAlignment="1">
      <alignment wrapText="1"/>
    </xf>
    <xf numFmtId="0" fontId="2" fillId="0" borderId="0" xfId="6"/>
    <xf numFmtId="0" fontId="19" fillId="0" borderId="0" xfId="6" applyFont="1" applyAlignment="1">
      <alignment vertical="center"/>
    </xf>
    <xf numFmtId="0" fontId="19" fillId="0" borderId="0" xfId="6" applyFont="1"/>
    <xf numFmtId="0" fontId="17" fillId="0" borderId="0" xfId="6" applyFont="1"/>
    <xf numFmtId="0" fontId="21" fillId="0" borderId="0" xfId="6" applyFont="1"/>
    <xf numFmtId="0" fontId="22" fillId="0" borderId="0" xfId="0" applyFont="1"/>
    <xf numFmtId="0" fontId="23" fillId="0" borderId="0" xfId="5" applyFont="1" applyFill="1"/>
    <xf numFmtId="0" fontId="18" fillId="13" borderId="0" xfId="6" applyFont="1" applyFill="1" applyAlignment="1">
      <alignment horizontal="center" vertical="top"/>
    </xf>
    <xf numFmtId="0" fontId="18" fillId="13" borderId="0" xfId="6" applyFont="1" applyFill="1" applyAlignment="1">
      <alignment horizontal="center" vertical="top" wrapText="1"/>
    </xf>
    <xf numFmtId="0" fontId="19" fillId="14" borderId="0" xfId="6" applyFont="1" applyFill="1" applyAlignment="1">
      <alignment horizontal="left" vertical="top"/>
    </xf>
    <xf numFmtId="0" fontId="19" fillId="14" borderId="0" xfId="6" quotePrefix="1" applyFont="1" applyFill="1" applyAlignment="1">
      <alignment horizontal="right" vertical="top" wrapText="1"/>
    </xf>
    <xf numFmtId="0" fontId="19" fillId="14" borderId="0" xfId="6" quotePrefix="1" applyFont="1" applyFill="1" applyAlignment="1">
      <alignment horizontal="right" vertical="top"/>
    </xf>
    <xf numFmtId="0" fontId="19" fillId="0" borderId="0" xfId="6" applyFont="1" applyAlignment="1">
      <alignment horizontal="left" vertical="top"/>
    </xf>
    <xf numFmtId="0" fontId="19" fillId="0" borderId="0" xfId="6" applyFont="1" applyAlignment="1">
      <alignment vertical="top" wrapText="1"/>
    </xf>
    <xf numFmtId="0" fontId="19" fillId="0" borderId="0" xfId="6" applyFont="1" applyAlignment="1">
      <alignment vertical="top"/>
    </xf>
    <xf numFmtId="0" fontId="20" fillId="0" borderId="0" xfId="6" quotePrefix="1" applyFont="1" applyAlignment="1">
      <alignment horizontal="left" vertical="top"/>
    </xf>
    <xf numFmtId="0" fontId="20" fillId="0" borderId="0" xfId="6" applyFont="1" applyAlignment="1">
      <alignment horizontal="left" vertical="top"/>
    </xf>
    <xf numFmtId="0" fontId="20" fillId="0" borderId="0" xfId="6" applyFont="1" applyAlignment="1">
      <alignment vertical="top" wrapText="1"/>
    </xf>
    <xf numFmtId="0" fontId="20" fillId="0" borderId="0" xfId="6" applyFont="1" applyAlignment="1">
      <alignment vertical="top"/>
    </xf>
    <xf numFmtId="0" fontId="18" fillId="0" borderId="0" xfId="6" quotePrefix="1" applyFont="1" applyAlignment="1">
      <alignment horizontal="left" vertical="top"/>
    </xf>
    <xf numFmtId="0" fontId="18" fillId="0" borderId="0" xfId="6" applyFont="1" applyAlignment="1">
      <alignment horizontal="left" vertical="top"/>
    </xf>
    <xf numFmtId="0" fontId="18" fillId="0" borderId="0" xfId="6" applyFont="1" applyAlignment="1">
      <alignment vertical="top" wrapText="1"/>
    </xf>
    <xf numFmtId="0" fontId="18" fillId="0" borderId="0" xfId="6" applyFont="1" applyAlignment="1">
      <alignment vertical="top"/>
    </xf>
    <xf numFmtId="0" fontId="24" fillId="13" borderId="2" xfId="6" applyFont="1" applyFill="1" applyBorder="1" applyAlignment="1">
      <alignment horizontal="center" vertical="top"/>
    </xf>
    <xf numFmtId="0" fontId="24" fillId="13" borderId="3" xfId="6" applyFont="1" applyFill="1" applyBorder="1" applyAlignment="1">
      <alignment horizontal="center" vertical="top"/>
    </xf>
    <xf numFmtId="0" fontId="24" fillId="13" borderId="4" xfId="6" applyFont="1" applyFill="1" applyBorder="1" applyAlignment="1">
      <alignment horizontal="center" vertical="top"/>
    </xf>
    <xf numFmtId="0" fontId="25" fillId="0" borderId="5" xfId="6" quotePrefix="1" applyFont="1" applyBorder="1" applyAlignment="1">
      <alignment horizontal="left" vertical="top"/>
    </xf>
    <xf numFmtId="0" fontId="20" fillId="15" borderId="6" xfId="6" applyFont="1" applyFill="1" applyBorder="1" applyAlignment="1">
      <alignment horizontal="right" vertical="top" wrapText="1"/>
    </xf>
    <xf numFmtId="0" fontId="18" fillId="15" borderId="6" xfId="6" applyFont="1" applyFill="1" applyBorder="1" applyAlignment="1">
      <alignment horizontal="right" vertical="top" wrapText="1"/>
    </xf>
    <xf numFmtId="164" fontId="18" fillId="0" borderId="8" xfId="6" quotePrefix="1" applyNumberFormat="1" applyFont="1" applyBorder="1" applyAlignment="1">
      <alignment horizontal="right" vertical="top"/>
    </xf>
    <xf numFmtId="0" fontId="18" fillId="15" borderId="9" xfId="6" applyFont="1" applyFill="1" applyBorder="1" applyAlignment="1">
      <alignment horizontal="right" vertical="top" wrapText="1"/>
    </xf>
    <xf numFmtId="0" fontId="25" fillId="0" borderId="0" xfId="6" applyFont="1" applyAlignment="1">
      <alignment horizontal="left" vertical="top"/>
    </xf>
    <xf numFmtId="0" fontId="25" fillId="0" borderId="0" xfId="6" applyFont="1" applyAlignment="1">
      <alignment vertical="top" wrapText="1"/>
    </xf>
    <xf numFmtId="164" fontId="20" fillId="0" borderId="0" xfId="6" quotePrefix="1" applyNumberFormat="1" applyFont="1" applyAlignment="1">
      <alignment horizontal="right" vertical="top"/>
    </xf>
    <xf numFmtId="0" fontId="25" fillId="0" borderId="0" xfId="6" applyFont="1" applyAlignment="1">
      <alignment vertical="top"/>
    </xf>
    <xf numFmtId="164" fontId="18" fillId="0" borderId="0" xfId="6" quotePrefix="1" applyNumberFormat="1" applyFont="1" applyAlignment="1">
      <alignment horizontal="right" vertical="top"/>
    </xf>
    <xf numFmtId="0" fontId="18" fillId="0" borderId="5" xfId="6" applyFont="1" applyBorder="1" applyAlignment="1">
      <alignment horizontal="left" vertical="top"/>
    </xf>
    <xf numFmtId="0" fontId="18" fillId="0" borderId="7" xfId="6" applyFont="1" applyBorder="1" applyAlignment="1">
      <alignment horizontal="left" vertical="top"/>
    </xf>
    <xf numFmtId="0" fontId="18" fillId="0" borderId="8" xfId="6" applyFont="1" applyBorder="1" applyAlignment="1">
      <alignment horizontal="left" vertical="top"/>
    </xf>
    <xf numFmtId="0" fontId="18" fillId="0" borderId="8" xfId="6" applyFont="1" applyBorder="1" applyAlignment="1">
      <alignment vertical="top" wrapText="1"/>
    </xf>
    <xf numFmtId="0" fontId="18" fillId="0" borderId="8" xfId="6" applyFont="1" applyBorder="1" applyAlignment="1">
      <alignment vertical="top"/>
    </xf>
    <xf numFmtId="0" fontId="26" fillId="0" borderId="0" xfId="6" applyFont="1"/>
    <xf numFmtId="165" fontId="18" fillId="0" borderId="0" xfId="1" applyNumberFormat="1" applyFont="1" applyBorder="1" applyAlignment="1">
      <alignment vertical="top"/>
    </xf>
    <xf numFmtId="165" fontId="19" fillId="14" borderId="0" xfId="1" quotePrefix="1" applyNumberFormat="1" applyFont="1" applyFill="1" applyBorder="1" applyAlignment="1">
      <alignment horizontal="right" vertical="top"/>
    </xf>
    <xf numFmtId="0" fontId="27" fillId="0" borderId="0" xfId="5" applyFont="1" applyFill="1"/>
    <xf numFmtId="0" fontId="18" fillId="14" borderId="0" xfId="6" applyFont="1" applyFill="1" applyAlignment="1">
      <alignment horizontal="left" vertical="top"/>
    </xf>
    <xf numFmtId="0" fontId="18" fillId="14" borderId="0" xfId="6" quotePrefix="1" applyFont="1" applyFill="1" applyAlignment="1">
      <alignment horizontal="right" vertical="top" wrapText="1"/>
    </xf>
    <xf numFmtId="0" fontId="28" fillId="0" borderId="0" xfId="0" applyFont="1" applyAlignment="1">
      <alignment horizontal="left"/>
    </xf>
    <xf numFmtId="165" fontId="18" fillId="0" borderId="0" xfId="7" applyNumberFormat="1" applyFont="1"/>
    <xf numFmtId="165" fontId="24" fillId="13" borderId="3" xfId="1" applyNumberFormat="1" applyFont="1" applyFill="1" applyBorder="1" applyAlignment="1">
      <alignment horizontal="center" vertical="top"/>
    </xf>
    <xf numFmtId="165" fontId="24" fillId="13" borderId="4" xfId="1" applyNumberFormat="1" applyFont="1" applyFill="1" applyBorder="1" applyAlignment="1">
      <alignment horizontal="center" vertical="top"/>
    </xf>
    <xf numFmtId="165" fontId="25" fillId="0" borderId="0" xfId="1" quotePrefix="1" applyNumberFormat="1" applyFont="1" applyBorder="1" applyAlignment="1">
      <alignment horizontal="right" vertical="top"/>
    </xf>
    <xf numFmtId="165" fontId="18" fillId="15" borderId="6" xfId="1" applyNumberFormat="1" applyFont="1" applyFill="1" applyBorder="1" applyAlignment="1">
      <alignment horizontal="right" vertical="top" wrapText="1"/>
    </xf>
    <xf numFmtId="165" fontId="18" fillId="0" borderId="0" xfId="7" applyNumberFormat="1" applyFont="1" applyBorder="1" applyAlignment="1">
      <alignment vertical="top"/>
    </xf>
    <xf numFmtId="165" fontId="18" fillId="0" borderId="0" xfId="1" quotePrefix="1" applyNumberFormat="1" applyFont="1" applyBorder="1" applyAlignment="1">
      <alignment horizontal="right" vertical="top"/>
    </xf>
    <xf numFmtId="165" fontId="20" fillId="0" borderId="0" xfId="1" quotePrefix="1" applyNumberFormat="1" applyFont="1" applyBorder="1" applyAlignment="1">
      <alignment horizontal="right" vertical="top"/>
    </xf>
    <xf numFmtId="165" fontId="18" fillId="0" borderId="0" xfId="1" quotePrefix="1" applyNumberFormat="1" applyFont="1" applyBorder="1" applyAlignment="1">
      <alignment vertical="top"/>
    </xf>
    <xf numFmtId="0" fontId="18" fillId="0" borderId="5" xfId="6" quotePrefix="1" applyFont="1" applyBorder="1" applyAlignment="1">
      <alignment horizontal="left" vertical="top"/>
    </xf>
    <xf numFmtId="165" fontId="18" fillId="0" borderId="8" xfId="7" applyNumberFormat="1" applyFont="1" applyBorder="1" applyAlignment="1">
      <alignment vertical="top"/>
    </xf>
    <xf numFmtId="165" fontId="18" fillId="0" borderId="8" xfId="1" quotePrefix="1" applyNumberFormat="1" applyFont="1" applyBorder="1" applyAlignment="1">
      <alignment horizontal="right" vertical="top"/>
    </xf>
    <xf numFmtId="165" fontId="18" fillId="15" borderId="9" xfId="1" applyNumberFormat="1" applyFont="1" applyFill="1" applyBorder="1" applyAlignment="1">
      <alignment horizontal="right" vertical="top" wrapText="1"/>
    </xf>
    <xf numFmtId="37" fontId="18" fillId="0" borderId="0" xfId="7" applyNumberFormat="1" applyFont="1" applyBorder="1" applyAlignment="1">
      <alignment vertical="top"/>
    </xf>
    <xf numFmtId="0" fontId="18" fillId="0" borderId="0" xfId="6" quotePrefix="1" applyFont="1" applyAlignment="1">
      <alignment vertical="top" wrapText="1"/>
    </xf>
    <xf numFmtId="165" fontId="20" fillId="0" borderId="0" xfId="1" applyNumberFormat="1" applyFont="1" applyBorder="1" applyAlignment="1">
      <alignment vertical="top"/>
    </xf>
    <xf numFmtId="37" fontId="18" fillId="0" borderId="0" xfId="1" applyNumberFormat="1" applyFont="1" applyBorder="1" applyAlignment="1">
      <alignment vertical="top"/>
    </xf>
    <xf numFmtId="37" fontId="18" fillId="0" borderId="10" xfId="1" applyNumberFormat="1" applyFont="1" applyBorder="1" applyAlignment="1">
      <alignment vertical="top"/>
    </xf>
    <xf numFmtId="165" fontId="1" fillId="0" borderId="0" xfId="1" applyNumberFormat="1" applyFont="1"/>
    <xf numFmtId="0" fontId="18" fillId="0" borderId="8" xfId="6" quotePrefix="1" applyFont="1" applyBorder="1" applyAlignment="1">
      <alignment vertical="top" wrapText="1"/>
    </xf>
    <xf numFmtId="165" fontId="18" fillId="0" borderId="8" xfId="1" quotePrefix="1" applyNumberFormat="1" applyFont="1" applyBorder="1" applyAlignment="1">
      <alignment vertical="top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</cellXfs>
  <cellStyles count="8">
    <cellStyle name="Bad" xfId="2" builtinId="27"/>
    <cellStyle name="Comma" xfId="1" builtinId="3"/>
    <cellStyle name="Comma 2" xfId="7" xr:uid="{56473474-3B09-FA40-9290-5D2CAB59DBAA}"/>
    <cellStyle name="Comma 2 2" xfId="4" xr:uid="{00000000-0005-0000-0000-000002000000}"/>
    <cellStyle name="Hyperlink" xfId="5" builtinId="8"/>
    <cellStyle name="Normal" xfId="0" builtinId="0"/>
    <cellStyle name="Normal 2" xfId="6" xr:uid="{565581E7-374B-7840-95B2-890559E2AA5B}"/>
    <cellStyle name="Normal 2 2 5" xfId="3" xr:uid="{00000000-0005-0000-0000-000005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6441CD-4FCB-2D4B-B290-A2187CCEFA6D}" name="Table136789101112131415161718192021222324252627282930313" displayName="Table136789101112131415161718192021222324252627282930313" ref="A6:D14" totalsRowShown="0" headerRowDxfId="23" tableBorderDxfId="22">
  <tableColumns count="4">
    <tableColumn id="1" xr3:uid="{4A667183-E878-7C4F-914A-8DC5B16B084F}" name="Indicator no." dataDxfId="21"/>
    <tableColumn id="5" xr3:uid="{09DEA940-6B77-4949-A22F-8C4DAFF5B6AA}" name="Type" dataDxfId="20"/>
    <tableColumn id="2" xr3:uid="{DBD8D32A-B279-8042-877E-153AD1966F38}" name="Indicator Name" dataDxfId="19"/>
    <tableColumn id="4" xr3:uid="{9ED60011-2AE9-6948-AB53-6649CBAD07C7}" name="Achieved Result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F57A7B-8C72-854E-9BD9-3D682B613DB5}" name="Table13678910111213141516171819202122232425262728293031" displayName="Table13678910111213141516171819202122232425262728293031" ref="A6:D41" totalsRowShown="0" headerRowDxfId="17" tableBorderDxfId="16">
  <tableColumns count="4">
    <tableColumn id="1" xr3:uid="{534BD916-52F0-9F4E-BAEB-5EDB76589AD3}" name="Indicator no." dataDxfId="15"/>
    <tableColumn id="5" xr3:uid="{0ACF2CE0-79A3-C64A-ABFF-5980915D2B14}" name="Type" dataDxfId="14"/>
    <tableColumn id="2" xr3:uid="{17108DAB-0FDF-B448-86F4-C88F90A8F129}" name="Indicator Name" dataDxfId="13"/>
    <tableColumn id="4" xr3:uid="{DD4502DF-681A-9D4E-8F17-9711FB1C0A9B}" name="Achieved Result" dataDxfId="1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F65735-F4A0-B445-9CEB-51B0EBCE123A}" name="Table136789101112131415161718192021222324252627282930314" displayName="Table136789101112131415161718192021222324252627282930314" ref="A6:D21" totalsRowShown="0" headerRowDxfId="11" tableBorderDxfId="10">
  <tableColumns count="4">
    <tableColumn id="1" xr3:uid="{3F88E430-E19F-0D44-8EAE-35338A9E6C1B}" name="Indicator no." dataDxfId="9"/>
    <tableColumn id="5" xr3:uid="{845237CB-F6ED-7B40-A5E6-A4855D7A4D9E}" name="Type" dataDxfId="8"/>
    <tableColumn id="2" xr3:uid="{87E8F3D2-EB42-6043-B8EC-31F49B2EDC81}" name="Indicator Name" dataDxfId="7"/>
    <tableColumn id="4" xr3:uid="{E12F5058-7A47-8746-942B-90C4143E5D5C}" name="Achieved Result" dataDxfId="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B894EC-3D17-BA48-92D1-CCD6386ACE93}" name="Table1367891011121314151617181920212223242526272829303145" displayName="Table1367891011121314151617181920212223242526272829303145" ref="A6:D18" totalsRowShown="0" headerRowDxfId="5" tableBorderDxfId="4">
  <tableColumns count="4">
    <tableColumn id="1" xr3:uid="{075A712A-93F4-6B46-8B58-20BC02EEDBA3}" name="Indicator no." dataDxfId="3"/>
    <tableColumn id="5" xr3:uid="{9D0A5F1D-3565-5A4D-BCBF-395E9C991D92}" name="Type" dataDxfId="2"/>
    <tableColumn id="2" xr3:uid="{7CFE51E0-1D4F-F54C-BD37-5691CB284042}" name="Indicator Name" dataDxfId="1"/>
    <tableColumn id="4" xr3:uid="{F7CFB51F-D854-EC49-89A2-25985FC18FC9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8"/>
  <sheetViews>
    <sheetView zoomScale="95" zoomScaleNormal="95" workbookViewId="0">
      <selection activeCell="A6" sqref="A6"/>
    </sheetView>
  </sheetViews>
  <sheetFormatPr defaultColWidth="8.875" defaultRowHeight="14.1"/>
  <cols>
    <col min="3" max="3" width="54" customWidth="1"/>
    <col min="4" max="4" width="9.125" customWidth="1"/>
    <col min="6" max="6" width="13.375" customWidth="1"/>
    <col min="7" max="7" width="10.5" customWidth="1"/>
    <col min="10" max="10" width="13.875" customWidth="1"/>
    <col min="11" max="12" width="12.125" hidden="1" customWidth="1"/>
    <col min="13" max="14" width="12.125" customWidth="1"/>
    <col min="15" max="15" width="15.375" customWidth="1"/>
    <col min="16" max="19" width="12.125" customWidth="1"/>
    <col min="20" max="21" width="12.125" hidden="1" customWidth="1"/>
    <col min="22" max="23" width="12.125" customWidth="1"/>
    <col min="24" max="24" width="14.5" customWidth="1"/>
    <col min="25" max="32" width="12.125" customWidth="1"/>
    <col min="33" max="77" width="14.375" customWidth="1"/>
  </cols>
  <sheetData>
    <row r="1" spans="1:77" ht="18">
      <c r="A1" s="95" t="s">
        <v>0</v>
      </c>
    </row>
    <row r="2" spans="1:77" ht="15.95">
      <c r="A2" s="93" t="s">
        <v>1</v>
      </c>
      <c r="B2" s="3"/>
      <c r="C2" s="5"/>
      <c r="D2" s="94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93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92" t="s">
        <v>3</v>
      </c>
      <c r="B4" s="88"/>
      <c r="C4" s="91"/>
      <c r="D4" s="86"/>
      <c r="E4" s="90"/>
      <c r="F4" s="86"/>
      <c r="G4" s="89"/>
      <c r="H4" s="89"/>
      <c r="I4" s="89"/>
      <c r="J4" s="89"/>
      <c r="K4" s="87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7"/>
      <c r="AC4" s="89"/>
      <c r="AD4" s="88"/>
      <c r="AE4" s="88"/>
      <c r="AF4" s="87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</row>
    <row r="5" spans="1:77">
      <c r="B5" s="81"/>
      <c r="C5" s="85"/>
      <c r="D5" s="83"/>
      <c r="E5" s="83"/>
      <c r="F5" s="83"/>
      <c r="G5" s="82"/>
      <c r="H5" s="82"/>
      <c r="I5" s="82"/>
      <c r="J5" s="82"/>
      <c r="K5" s="84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2"/>
      <c r="AD5" s="81"/>
      <c r="AE5" s="81"/>
      <c r="AF5" s="80"/>
      <c r="AG5" s="168" t="s">
        <v>4</v>
      </c>
      <c r="AH5" s="168"/>
      <c r="AI5" s="168"/>
      <c r="AJ5" s="168"/>
      <c r="AK5" s="168"/>
      <c r="AL5" s="168"/>
      <c r="AM5" s="168"/>
      <c r="AN5" s="168"/>
      <c r="AO5" s="168"/>
      <c r="AP5" s="168"/>
      <c r="AQ5" s="169" t="s">
        <v>5</v>
      </c>
      <c r="AR5" s="169"/>
      <c r="AS5" s="169"/>
      <c r="AT5" s="169"/>
      <c r="AU5" s="169"/>
      <c r="AV5" s="169"/>
      <c r="AW5" s="169"/>
      <c r="AX5" s="169"/>
      <c r="AY5" s="169"/>
      <c r="AZ5" s="169"/>
      <c r="BA5" s="170" t="s">
        <v>6</v>
      </c>
      <c r="BB5" s="170"/>
      <c r="BC5" s="170"/>
      <c r="BD5" s="170"/>
      <c r="BE5" s="170"/>
      <c r="BF5" s="170"/>
      <c r="BG5" s="170"/>
      <c r="BH5" s="170"/>
      <c r="BI5" s="171" t="s">
        <v>7</v>
      </c>
      <c r="BJ5" s="171"/>
      <c r="BK5" s="171"/>
      <c r="BL5" s="171"/>
      <c r="BM5" s="172" t="s">
        <v>8</v>
      </c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67" t="s">
        <v>9</v>
      </c>
      <c r="BY5" s="167"/>
    </row>
    <row r="6" spans="1:77" ht="66.75" customHeight="1">
      <c r="A6" s="78" t="s">
        <v>10</v>
      </c>
      <c r="B6" s="79" t="s">
        <v>11</v>
      </c>
      <c r="C6" s="78" t="s">
        <v>12</v>
      </c>
      <c r="D6" s="78" t="s">
        <v>13</v>
      </c>
      <c r="E6" s="78" t="s">
        <v>14</v>
      </c>
      <c r="F6" s="78" t="s">
        <v>15</v>
      </c>
      <c r="G6" s="78" t="s">
        <v>16</v>
      </c>
      <c r="H6" s="78" t="s">
        <v>17</v>
      </c>
      <c r="I6" s="78" t="s">
        <v>18</v>
      </c>
      <c r="J6" s="78" t="s">
        <v>19</v>
      </c>
      <c r="K6" s="77" t="s">
        <v>20</v>
      </c>
      <c r="L6" s="77" t="s">
        <v>21</v>
      </c>
      <c r="M6" s="77" t="s">
        <v>22</v>
      </c>
      <c r="N6" s="77" t="s">
        <v>23</v>
      </c>
      <c r="O6" s="77" t="s">
        <v>24</v>
      </c>
      <c r="P6" s="77" t="s">
        <v>25</v>
      </c>
      <c r="Q6" s="77" t="s">
        <v>26</v>
      </c>
      <c r="R6" s="77" t="s">
        <v>27</v>
      </c>
      <c r="S6" s="77" t="s">
        <v>28</v>
      </c>
      <c r="T6" s="76" t="s">
        <v>29</v>
      </c>
      <c r="U6" s="76" t="s">
        <v>30</v>
      </c>
      <c r="V6" s="76" t="s">
        <v>31</v>
      </c>
      <c r="W6" s="76" t="s">
        <v>32</v>
      </c>
      <c r="X6" s="76" t="s">
        <v>33</v>
      </c>
      <c r="Y6" s="76" t="s">
        <v>34</v>
      </c>
      <c r="Z6" s="76" t="s">
        <v>35</v>
      </c>
      <c r="AA6" s="76" t="s">
        <v>36</v>
      </c>
      <c r="AB6" s="76" t="s">
        <v>37</v>
      </c>
      <c r="AC6" s="76" t="s">
        <v>38</v>
      </c>
      <c r="AD6" s="76" t="s">
        <v>39</v>
      </c>
      <c r="AE6" s="76" t="s">
        <v>40</v>
      </c>
      <c r="AF6" s="75" t="s">
        <v>41</v>
      </c>
      <c r="AG6" s="74" t="s">
        <v>42</v>
      </c>
      <c r="AH6" s="74" t="s">
        <v>43</v>
      </c>
      <c r="AI6" s="74" t="s">
        <v>44</v>
      </c>
      <c r="AJ6" s="74" t="s">
        <v>45</v>
      </c>
      <c r="AK6" s="74" t="s">
        <v>46</v>
      </c>
      <c r="AL6" s="74" t="s">
        <v>47</v>
      </c>
      <c r="AM6" s="74" t="s">
        <v>48</v>
      </c>
      <c r="AN6" s="74" t="s">
        <v>49</v>
      </c>
      <c r="AO6" s="74" t="s">
        <v>50</v>
      </c>
      <c r="AP6" s="74" t="s">
        <v>51</v>
      </c>
      <c r="AQ6" s="73" t="s">
        <v>52</v>
      </c>
      <c r="AR6" s="73" t="s">
        <v>53</v>
      </c>
      <c r="AS6" s="73" t="s">
        <v>54</v>
      </c>
      <c r="AT6" s="73" t="s">
        <v>55</v>
      </c>
      <c r="AU6" s="73" t="s">
        <v>56</v>
      </c>
      <c r="AV6" s="73" t="s">
        <v>57</v>
      </c>
      <c r="AW6" s="73" t="s">
        <v>58</v>
      </c>
      <c r="AX6" s="73" t="s">
        <v>59</v>
      </c>
      <c r="AY6" s="73" t="s">
        <v>60</v>
      </c>
      <c r="AZ6" s="73" t="s">
        <v>61</v>
      </c>
      <c r="BA6" s="72" t="s">
        <v>62</v>
      </c>
      <c r="BB6" s="72" t="s">
        <v>63</v>
      </c>
      <c r="BC6" s="72" t="s">
        <v>64</v>
      </c>
      <c r="BD6" s="72" t="s">
        <v>65</v>
      </c>
      <c r="BE6" s="72" t="s">
        <v>66</v>
      </c>
      <c r="BF6" s="72" t="s">
        <v>67</v>
      </c>
      <c r="BG6" s="72" t="s">
        <v>68</v>
      </c>
      <c r="BH6" s="72" t="s">
        <v>69</v>
      </c>
      <c r="BI6" s="71" t="s">
        <v>70</v>
      </c>
      <c r="BJ6" s="71" t="s">
        <v>71</v>
      </c>
      <c r="BK6" s="71" t="s">
        <v>72</v>
      </c>
      <c r="BL6" s="71" t="s">
        <v>73</v>
      </c>
      <c r="BM6" s="70" t="s">
        <v>74</v>
      </c>
      <c r="BN6" s="70" t="s">
        <v>75</v>
      </c>
      <c r="BO6" s="70" t="s">
        <v>76</v>
      </c>
      <c r="BP6" s="70" t="s">
        <v>77</v>
      </c>
      <c r="BQ6" s="70" t="s">
        <v>78</v>
      </c>
      <c r="BR6" s="70" t="s">
        <v>79</v>
      </c>
      <c r="BS6" s="70" t="s">
        <v>80</v>
      </c>
      <c r="BT6" s="70" t="s">
        <v>81</v>
      </c>
      <c r="BU6" s="70" t="s">
        <v>82</v>
      </c>
      <c r="BV6" s="70" t="s">
        <v>83</v>
      </c>
      <c r="BW6" s="70" t="s">
        <v>84</v>
      </c>
      <c r="BX6" s="69" t="s">
        <v>85</v>
      </c>
      <c r="BY6" s="69" t="s">
        <v>86</v>
      </c>
    </row>
    <row r="7" spans="1:77">
      <c r="A7" s="23">
        <v>2010</v>
      </c>
      <c r="B7" s="23">
        <v>1744</v>
      </c>
      <c r="C7" s="23" t="s">
        <v>87</v>
      </c>
      <c r="D7" s="23">
        <v>30215</v>
      </c>
      <c r="E7" s="23" t="s">
        <v>88</v>
      </c>
      <c r="F7" s="23" t="s">
        <v>89</v>
      </c>
      <c r="G7" s="14" t="s">
        <v>90</v>
      </c>
      <c r="H7" s="29">
        <v>36705</v>
      </c>
      <c r="I7" s="29">
        <v>40381</v>
      </c>
      <c r="J7" s="14" t="s">
        <v>91</v>
      </c>
      <c r="K7" s="68"/>
      <c r="L7" s="37"/>
      <c r="M7" s="37">
        <v>26.572299999999998</v>
      </c>
      <c r="N7" s="37">
        <v>0</v>
      </c>
      <c r="O7" s="37">
        <v>26.572299999999998</v>
      </c>
      <c r="P7" s="37">
        <v>0</v>
      </c>
      <c r="Q7" s="37">
        <v>9.9547000000000008</v>
      </c>
      <c r="R7" s="37">
        <v>3.0821000000000001</v>
      </c>
      <c r="S7" s="37">
        <v>39.609099999999998</v>
      </c>
      <c r="T7" s="37"/>
      <c r="U7" s="37"/>
      <c r="V7" s="37">
        <v>24.455064</v>
      </c>
      <c r="W7" s="37">
        <v>0</v>
      </c>
      <c r="X7" s="37">
        <v>24.455064</v>
      </c>
      <c r="Y7" s="37">
        <v>0</v>
      </c>
      <c r="Z7" s="37">
        <v>12.6839</v>
      </c>
      <c r="AA7" s="37">
        <v>1.3996200000000001</v>
      </c>
      <c r="AB7" s="37">
        <v>38.538584</v>
      </c>
      <c r="AC7" s="67" t="s">
        <v>92</v>
      </c>
      <c r="AD7" s="66"/>
      <c r="AE7" s="66"/>
      <c r="AF7" s="3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</row>
    <row r="8" spans="1:77">
      <c r="A8" s="23">
        <v>2010</v>
      </c>
      <c r="B8" s="23">
        <v>1767</v>
      </c>
      <c r="C8" s="23" t="s">
        <v>93</v>
      </c>
      <c r="D8" s="23">
        <v>31381</v>
      </c>
      <c r="E8" s="23" t="s">
        <v>88</v>
      </c>
      <c r="F8" s="23" t="s">
        <v>89</v>
      </c>
      <c r="G8" s="14" t="s">
        <v>90</v>
      </c>
      <c r="H8" s="29">
        <v>36818</v>
      </c>
      <c r="I8" s="29">
        <v>39911</v>
      </c>
      <c r="J8" s="14" t="s">
        <v>91</v>
      </c>
      <c r="K8" s="68"/>
      <c r="L8" s="37"/>
      <c r="M8" s="37">
        <v>12</v>
      </c>
      <c r="N8" s="37">
        <v>0</v>
      </c>
      <c r="O8" s="37">
        <v>12</v>
      </c>
      <c r="P8" s="37">
        <v>13</v>
      </c>
      <c r="Q8" s="37">
        <v>7.6</v>
      </c>
      <c r="R8" s="37">
        <v>0.9</v>
      </c>
      <c r="S8" s="37">
        <v>33.5</v>
      </c>
      <c r="T8" s="37"/>
      <c r="U8" s="37"/>
      <c r="V8" s="37">
        <v>12.2</v>
      </c>
      <c r="W8" s="37">
        <v>0</v>
      </c>
      <c r="X8" s="37">
        <v>12.2</v>
      </c>
      <c r="Y8" s="37">
        <v>11.5</v>
      </c>
      <c r="Z8" s="37">
        <v>4.5999999999999996</v>
      </c>
      <c r="AA8" s="37">
        <v>2</v>
      </c>
      <c r="AB8" s="37">
        <v>30.299999999999997</v>
      </c>
      <c r="AC8" s="67" t="s">
        <v>94</v>
      </c>
      <c r="AD8" s="66" t="s">
        <v>95</v>
      </c>
      <c r="AE8" s="66" t="s">
        <v>96</v>
      </c>
      <c r="AF8" s="32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</row>
    <row r="9" spans="1:77">
      <c r="A9" s="23">
        <v>2010</v>
      </c>
      <c r="B9" s="23">
        <v>1929</v>
      </c>
      <c r="C9" s="23" t="s">
        <v>97</v>
      </c>
      <c r="D9" s="23">
        <v>30207</v>
      </c>
      <c r="E9" s="23" t="s">
        <v>88</v>
      </c>
      <c r="F9" s="23" t="s">
        <v>98</v>
      </c>
      <c r="G9" s="14" t="s">
        <v>90</v>
      </c>
      <c r="H9" s="29">
        <v>37560</v>
      </c>
      <c r="I9" s="29">
        <v>38898</v>
      </c>
      <c r="J9" s="14" t="s">
        <v>99</v>
      </c>
      <c r="K9" s="68"/>
      <c r="L9" s="37"/>
      <c r="M9" s="37">
        <v>0</v>
      </c>
      <c r="N9" s="37">
        <v>60</v>
      </c>
      <c r="O9" s="37">
        <v>60</v>
      </c>
      <c r="P9" s="37">
        <v>0</v>
      </c>
      <c r="Q9" s="37">
        <v>0</v>
      </c>
      <c r="R9" s="37">
        <v>0</v>
      </c>
      <c r="S9" s="37">
        <v>60</v>
      </c>
      <c r="T9" s="37"/>
      <c r="U9" s="37"/>
      <c r="V9" s="37">
        <v>0</v>
      </c>
      <c r="W9" s="37">
        <v>30</v>
      </c>
      <c r="X9" s="37">
        <v>30</v>
      </c>
      <c r="Y9" s="37">
        <v>0</v>
      </c>
      <c r="Z9" s="37">
        <v>0</v>
      </c>
      <c r="AA9" s="37">
        <v>0</v>
      </c>
      <c r="AB9" s="37">
        <v>30</v>
      </c>
      <c r="AC9" s="67" t="s">
        <v>92</v>
      </c>
      <c r="AD9" s="66"/>
      <c r="AE9" s="66"/>
      <c r="AF9" s="32" t="s">
        <v>94</v>
      </c>
      <c r="AG9" s="13">
        <v>0</v>
      </c>
      <c r="AH9" s="13">
        <v>0</v>
      </c>
      <c r="AI9" s="13">
        <v>0</v>
      </c>
      <c r="AJ9" s="13">
        <v>72467</v>
      </c>
      <c r="AK9" s="13">
        <v>72467</v>
      </c>
      <c r="AL9" s="13">
        <v>0</v>
      </c>
      <c r="AM9" s="13">
        <v>0</v>
      </c>
      <c r="AN9" s="13">
        <v>0</v>
      </c>
      <c r="AO9" s="31">
        <v>0</v>
      </c>
      <c r="AP9" s="31">
        <v>853.84900000000005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</row>
    <row r="10" spans="1:77">
      <c r="A10" s="23">
        <v>2010</v>
      </c>
      <c r="B10" s="23">
        <v>1930</v>
      </c>
      <c r="C10" s="23" t="s">
        <v>97</v>
      </c>
      <c r="D10" s="23">
        <v>30207</v>
      </c>
      <c r="E10" s="23" t="s">
        <v>88</v>
      </c>
      <c r="F10" s="23" t="s">
        <v>98</v>
      </c>
      <c r="G10" s="14" t="s">
        <v>90</v>
      </c>
      <c r="H10" s="29">
        <v>37560</v>
      </c>
      <c r="I10" s="29">
        <v>40268</v>
      </c>
      <c r="J10" s="14" t="s">
        <v>91</v>
      </c>
      <c r="K10" s="68"/>
      <c r="L10" s="37"/>
      <c r="M10" s="37">
        <v>70</v>
      </c>
      <c r="N10" s="37">
        <v>0</v>
      </c>
      <c r="O10" s="37">
        <v>70</v>
      </c>
      <c r="P10" s="37">
        <v>0</v>
      </c>
      <c r="Q10" s="37">
        <v>33.9</v>
      </c>
      <c r="R10" s="37">
        <v>4</v>
      </c>
      <c r="S10" s="37">
        <v>107.9</v>
      </c>
      <c r="T10" s="37"/>
      <c r="U10" s="37"/>
      <c r="V10" s="37">
        <v>80.89</v>
      </c>
      <c r="W10" s="37">
        <v>0</v>
      </c>
      <c r="X10" s="37">
        <v>80.89</v>
      </c>
      <c r="Y10" s="37">
        <v>0</v>
      </c>
      <c r="Z10" s="37">
        <v>25.09</v>
      </c>
      <c r="AA10" s="37">
        <v>0</v>
      </c>
      <c r="AB10" s="37">
        <v>105.98</v>
      </c>
      <c r="AC10" s="67" t="s">
        <v>92</v>
      </c>
      <c r="AD10" s="66"/>
      <c r="AE10" s="66"/>
      <c r="AF10" s="32" t="s">
        <v>94</v>
      </c>
      <c r="AG10" s="13">
        <v>0</v>
      </c>
      <c r="AH10" s="13">
        <v>0</v>
      </c>
      <c r="AI10" s="13">
        <v>0</v>
      </c>
      <c r="AJ10" s="13">
        <v>72467</v>
      </c>
      <c r="AK10" s="13">
        <v>72467</v>
      </c>
      <c r="AL10" s="13">
        <v>0</v>
      </c>
      <c r="AM10" s="13">
        <v>0</v>
      </c>
      <c r="AN10" s="13">
        <v>0</v>
      </c>
      <c r="AO10" s="31">
        <v>0</v>
      </c>
      <c r="AP10" s="31">
        <v>996.13249999999994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</row>
    <row r="11" spans="1:77">
      <c r="A11" s="23">
        <v>2010</v>
      </c>
      <c r="B11" s="23">
        <v>1913</v>
      </c>
      <c r="C11" s="23" t="s">
        <v>100</v>
      </c>
      <c r="D11" s="23">
        <v>34023</v>
      </c>
      <c r="E11" s="23" t="s">
        <v>88</v>
      </c>
      <c r="F11" s="23" t="s">
        <v>89</v>
      </c>
      <c r="G11" s="14" t="s">
        <v>90</v>
      </c>
      <c r="H11" s="29">
        <v>37512</v>
      </c>
      <c r="I11" s="29">
        <v>40231</v>
      </c>
      <c r="J11" s="14" t="s">
        <v>91</v>
      </c>
      <c r="K11" s="68"/>
      <c r="L11" s="37"/>
      <c r="M11" s="37">
        <v>20</v>
      </c>
      <c r="N11" s="37">
        <v>0</v>
      </c>
      <c r="O11" s="37">
        <v>20</v>
      </c>
      <c r="P11" s="37">
        <v>0</v>
      </c>
      <c r="Q11" s="37">
        <v>37.6</v>
      </c>
      <c r="R11" s="37">
        <v>46.8</v>
      </c>
      <c r="S11" s="37">
        <v>104.4</v>
      </c>
      <c r="T11" s="37"/>
      <c r="U11" s="37"/>
      <c r="V11" s="37">
        <v>9.032</v>
      </c>
      <c r="W11" s="37">
        <v>0</v>
      </c>
      <c r="X11" s="37">
        <v>9.032</v>
      </c>
      <c r="Y11" s="37">
        <v>0</v>
      </c>
      <c r="Z11" s="37">
        <v>23.15</v>
      </c>
      <c r="AA11" s="37">
        <v>25.09</v>
      </c>
      <c r="AB11" s="37">
        <v>57.272000000000006</v>
      </c>
      <c r="AC11" s="67" t="s">
        <v>92</v>
      </c>
      <c r="AD11" s="66"/>
      <c r="AE11" s="66"/>
      <c r="AF11" s="32" t="s">
        <v>94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260</v>
      </c>
      <c r="AT11" s="31">
        <v>0</v>
      </c>
      <c r="AU11" s="31">
        <v>260</v>
      </c>
      <c r="AV11" s="31">
        <v>260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873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8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</row>
    <row r="12" spans="1:77">
      <c r="A12" s="23">
        <v>2010</v>
      </c>
      <c r="B12" s="23">
        <v>1914</v>
      </c>
      <c r="C12" s="23" t="s">
        <v>100</v>
      </c>
      <c r="D12" s="23">
        <v>34023</v>
      </c>
      <c r="E12" s="23" t="s">
        <v>88</v>
      </c>
      <c r="F12" s="23" t="s">
        <v>89</v>
      </c>
      <c r="G12" s="14" t="s">
        <v>90</v>
      </c>
      <c r="H12" s="29">
        <v>37512</v>
      </c>
      <c r="I12" s="29">
        <v>40143</v>
      </c>
      <c r="J12" s="14" t="s">
        <v>99</v>
      </c>
      <c r="K12" s="68"/>
      <c r="L12" s="37"/>
      <c r="M12" s="37">
        <v>0</v>
      </c>
      <c r="N12" s="37">
        <v>10</v>
      </c>
      <c r="O12" s="37">
        <v>10</v>
      </c>
      <c r="P12" s="37">
        <v>0</v>
      </c>
      <c r="Q12" s="37">
        <v>0</v>
      </c>
      <c r="R12" s="37">
        <v>0</v>
      </c>
      <c r="S12" s="37">
        <v>10</v>
      </c>
      <c r="T12" s="37"/>
      <c r="U12" s="37"/>
      <c r="V12" s="37">
        <v>0</v>
      </c>
      <c r="W12" s="37">
        <v>9.94</v>
      </c>
      <c r="X12" s="37">
        <v>9.94</v>
      </c>
      <c r="Y12" s="37">
        <v>0</v>
      </c>
      <c r="Z12" s="37">
        <v>0</v>
      </c>
      <c r="AA12" s="37">
        <v>0</v>
      </c>
      <c r="AB12" s="37">
        <v>9.94</v>
      </c>
      <c r="AC12" s="67" t="s">
        <v>92</v>
      </c>
      <c r="AD12" s="66"/>
      <c r="AE12" s="66"/>
      <c r="AF12" s="32" t="s">
        <v>94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260</v>
      </c>
      <c r="AT12" s="31">
        <v>0</v>
      </c>
      <c r="AU12" s="31">
        <v>260</v>
      </c>
      <c r="AV12" s="31">
        <v>260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873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8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</row>
    <row r="13" spans="1:77">
      <c r="A13" s="23">
        <v>2010</v>
      </c>
      <c r="B13" s="23">
        <v>1849</v>
      </c>
      <c r="C13" s="23" t="s">
        <v>101</v>
      </c>
      <c r="D13" s="23">
        <v>31282</v>
      </c>
      <c r="E13" s="23" t="s">
        <v>88</v>
      </c>
      <c r="F13" s="23" t="s">
        <v>89</v>
      </c>
      <c r="G13" s="14" t="s">
        <v>90</v>
      </c>
      <c r="H13" s="29">
        <v>37190</v>
      </c>
      <c r="I13" s="29">
        <v>40178</v>
      </c>
      <c r="J13" s="14" t="s">
        <v>91</v>
      </c>
      <c r="K13" s="68"/>
      <c r="L13" s="37"/>
      <c r="M13" s="37">
        <v>25</v>
      </c>
      <c r="N13" s="37">
        <v>0</v>
      </c>
      <c r="O13" s="37">
        <v>25</v>
      </c>
      <c r="P13" s="37">
        <v>5</v>
      </c>
      <c r="Q13" s="37">
        <v>6.7</v>
      </c>
      <c r="R13" s="37">
        <v>6</v>
      </c>
      <c r="S13" s="37">
        <v>42.7</v>
      </c>
      <c r="T13" s="37"/>
      <c r="U13" s="37"/>
      <c r="V13" s="37">
        <v>28.1</v>
      </c>
      <c r="W13" s="37">
        <v>0</v>
      </c>
      <c r="X13" s="37">
        <v>28.1</v>
      </c>
      <c r="Y13" s="37">
        <v>5</v>
      </c>
      <c r="Z13" s="37">
        <v>15.4</v>
      </c>
      <c r="AA13" s="37">
        <v>8.6999999999999993</v>
      </c>
      <c r="AB13" s="37">
        <v>57.2</v>
      </c>
      <c r="AC13" s="67" t="s">
        <v>94</v>
      </c>
      <c r="AD13" s="66" t="s">
        <v>102</v>
      </c>
      <c r="AE13" s="66" t="s">
        <v>103</v>
      </c>
      <c r="AF13" s="32" t="s">
        <v>94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933</v>
      </c>
      <c r="AT13" s="31">
        <v>0</v>
      </c>
      <c r="AU13" s="31">
        <v>933</v>
      </c>
      <c r="AV13" s="31">
        <v>933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4841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</row>
    <row r="14" spans="1:77">
      <c r="A14" s="23">
        <v>2010</v>
      </c>
      <c r="B14" s="23">
        <v>1716</v>
      </c>
      <c r="C14" s="23" t="s">
        <v>104</v>
      </c>
      <c r="D14" s="23">
        <v>31287</v>
      </c>
      <c r="E14" s="23" t="s">
        <v>88</v>
      </c>
      <c r="F14" s="23" t="s">
        <v>105</v>
      </c>
      <c r="G14" s="14" t="s">
        <v>90</v>
      </c>
      <c r="H14" s="29">
        <v>36501</v>
      </c>
      <c r="I14" s="29">
        <v>40423</v>
      </c>
      <c r="J14" s="14" t="s">
        <v>91</v>
      </c>
      <c r="K14" s="68"/>
      <c r="L14" s="37"/>
      <c r="M14" s="37">
        <v>40</v>
      </c>
      <c r="N14" s="37">
        <v>0</v>
      </c>
      <c r="O14" s="37">
        <v>40</v>
      </c>
      <c r="P14" s="37">
        <v>12.76</v>
      </c>
      <c r="Q14" s="37">
        <v>27.15</v>
      </c>
      <c r="R14" s="37">
        <v>0.09</v>
      </c>
      <c r="S14" s="37">
        <v>80</v>
      </c>
      <c r="T14" s="37"/>
      <c r="U14" s="37"/>
      <c r="V14" s="37">
        <v>40.17</v>
      </c>
      <c r="W14" s="37">
        <v>0</v>
      </c>
      <c r="X14" s="37">
        <v>40.17</v>
      </c>
      <c r="Y14" s="37">
        <v>12.02</v>
      </c>
      <c r="Z14" s="37">
        <v>20.059999999999999</v>
      </c>
      <c r="AA14" s="37">
        <v>0</v>
      </c>
      <c r="AB14" s="37">
        <v>72.25</v>
      </c>
      <c r="AC14" s="67" t="s">
        <v>94</v>
      </c>
      <c r="AD14" s="66" t="s">
        <v>106</v>
      </c>
      <c r="AE14" s="66" t="s">
        <v>107</v>
      </c>
      <c r="AF14" s="32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</row>
    <row r="15" spans="1:77">
      <c r="A15" s="23">
        <v>2011</v>
      </c>
      <c r="B15" s="23" t="s">
        <v>108</v>
      </c>
      <c r="C15" s="23" t="s">
        <v>109</v>
      </c>
      <c r="D15" s="23">
        <v>34912</v>
      </c>
      <c r="E15" s="23" t="s">
        <v>88</v>
      </c>
      <c r="F15" s="23" t="s">
        <v>110</v>
      </c>
      <c r="G15" s="22" t="s">
        <v>111</v>
      </c>
      <c r="H15" s="52">
        <v>36861</v>
      </c>
      <c r="I15" s="52">
        <v>37057</v>
      </c>
      <c r="J15" s="22" t="s">
        <v>99</v>
      </c>
      <c r="K15" s="38"/>
      <c r="L15" s="37"/>
      <c r="M15" s="37">
        <v>0</v>
      </c>
      <c r="N15" s="37">
        <v>78</v>
      </c>
      <c r="O15" s="37">
        <v>78</v>
      </c>
      <c r="P15" s="37">
        <v>0</v>
      </c>
      <c r="Q15" s="37">
        <v>0</v>
      </c>
      <c r="R15" s="37">
        <v>26</v>
      </c>
      <c r="S15" s="37">
        <v>104</v>
      </c>
      <c r="T15" s="37"/>
      <c r="U15" s="37"/>
      <c r="V15" s="37">
        <v>0</v>
      </c>
      <c r="W15" s="37">
        <v>77.790000000000006</v>
      </c>
      <c r="X15" s="37">
        <v>77.790000000000006</v>
      </c>
      <c r="Y15" s="37">
        <v>0</v>
      </c>
      <c r="Z15" s="37">
        <v>0</v>
      </c>
      <c r="AA15" s="37">
        <v>26.91</v>
      </c>
      <c r="AB15" s="37">
        <v>104.7</v>
      </c>
      <c r="AC15" s="67" t="s">
        <v>92</v>
      </c>
      <c r="AD15" s="66"/>
      <c r="AE15" s="66"/>
      <c r="AF15" s="32" t="s">
        <v>94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163</v>
      </c>
      <c r="AN15" s="13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</row>
    <row r="16" spans="1:77">
      <c r="A16" s="23">
        <v>2011</v>
      </c>
      <c r="B16" s="23">
        <v>1894</v>
      </c>
      <c r="C16" s="23" t="s">
        <v>112</v>
      </c>
      <c r="D16" s="23">
        <v>33246</v>
      </c>
      <c r="E16" s="23" t="s">
        <v>88</v>
      </c>
      <c r="F16" s="23" t="s">
        <v>113</v>
      </c>
      <c r="G16" s="22" t="s">
        <v>90</v>
      </c>
      <c r="H16" s="52">
        <v>37245</v>
      </c>
      <c r="I16" s="52">
        <v>38460</v>
      </c>
      <c r="J16" s="22" t="s">
        <v>91</v>
      </c>
      <c r="K16" s="38"/>
      <c r="L16" s="37"/>
      <c r="M16" s="37">
        <v>20</v>
      </c>
      <c r="N16" s="37">
        <v>0</v>
      </c>
      <c r="O16" s="37">
        <v>20</v>
      </c>
      <c r="P16" s="37">
        <v>0</v>
      </c>
      <c r="Q16" s="37">
        <v>0</v>
      </c>
      <c r="R16" s="37">
        <v>0</v>
      </c>
      <c r="S16" s="37">
        <v>20</v>
      </c>
      <c r="T16" s="37"/>
      <c r="U16" s="37"/>
      <c r="V16" s="37">
        <v>21.09</v>
      </c>
      <c r="W16" s="37">
        <v>0</v>
      </c>
      <c r="X16" s="37">
        <v>21.09</v>
      </c>
      <c r="Y16" s="37">
        <v>0</v>
      </c>
      <c r="Z16" s="37">
        <v>0</v>
      </c>
      <c r="AA16" s="37">
        <v>0</v>
      </c>
      <c r="AB16" s="37">
        <v>21.09</v>
      </c>
      <c r="AC16" s="67" t="s">
        <v>92</v>
      </c>
      <c r="AD16" s="66"/>
      <c r="AE16" s="66"/>
      <c r="AF16" s="32" t="s">
        <v>94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2020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</row>
    <row r="17" spans="1:77">
      <c r="A17" s="23">
        <v>2011</v>
      </c>
      <c r="B17" s="23" t="s">
        <v>114</v>
      </c>
      <c r="C17" s="23" t="s">
        <v>112</v>
      </c>
      <c r="D17" s="23">
        <v>33246</v>
      </c>
      <c r="E17" s="23" t="s">
        <v>88</v>
      </c>
      <c r="F17" s="23" t="s">
        <v>89</v>
      </c>
      <c r="G17" s="22" t="s">
        <v>90</v>
      </c>
      <c r="H17" s="52">
        <v>37245</v>
      </c>
      <c r="I17" s="52">
        <v>40471</v>
      </c>
      <c r="J17" s="22" t="s">
        <v>115</v>
      </c>
      <c r="K17" s="38"/>
      <c r="L17" s="37"/>
      <c r="M17" s="37">
        <v>6</v>
      </c>
      <c r="N17" s="37">
        <v>60</v>
      </c>
      <c r="O17" s="37">
        <v>66</v>
      </c>
      <c r="P17" s="37">
        <v>0</v>
      </c>
      <c r="Q17" s="37">
        <v>0</v>
      </c>
      <c r="R17" s="37">
        <v>0</v>
      </c>
      <c r="S17" s="37">
        <v>66</v>
      </c>
      <c r="T17" s="37"/>
      <c r="U17" s="37"/>
      <c r="V17" s="37">
        <v>1.6</v>
      </c>
      <c r="W17" s="37">
        <v>60</v>
      </c>
      <c r="X17" s="37">
        <v>61.6</v>
      </c>
      <c r="Y17" s="37">
        <v>0</v>
      </c>
      <c r="Z17" s="37">
        <v>0</v>
      </c>
      <c r="AA17" s="37">
        <v>0</v>
      </c>
      <c r="AB17" s="37">
        <v>61.6</v>
      </c>
      <c r="AC17" s="67" t="s">
        <v>92</v>
      </c>
      <c r="AD17" s="66"/>
      <c r="AE17" s="66"/>
      <c r="AF17" s="32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</row>
    <row r="18" spans="1:77">
      <c r="A18" s="23">
        <v>2011</v>
      </c>
      <c r="B18" s="23" t="s">
        <v>116</v>
      </c>
      <c r="C18" s="23" t="s">
        <v>117</v>
      </c>
      <c r="D18" s="23" t="s">
        <v>118</v>
      </c>
      <c r="E18" s="23" t="s">
        <v>88</v>
      </c>
      <c r="F18" s="23" t="s">
        <v>113</v>
      </c>
      <c r="G18" s="22" t="s">
        <v>90</v>
      </c>
      <c r="H18" s="52">
        <v>38336</v>
      </c>
      <c r="I18" s="52">
        <v>40479</v>
      </c>
      <c r="J18" s="22" t="s">
        <v>99</v>
      </c>
      <c r="K18" s="38"/>
      <c r="L18" s="37"/>
      <c r="M18" s="37">
        <v>0</v>
      </c>
      <c r="N18" s="37">
        <v>60</v>
      </c>
      <c r="O18" s="37">
        <v>60</v>
      </c>
      <c r="P18" s="37">
        <v>0</v>
      </c>
      <c r="Q18" s="37">
        <v>0</v>
      </c>
      <c r="R18" s="37">
        <v>30</v>
      </c>
      <c r="S18" s="37">
        <v>90</v>
      </c>
      <c r="T18" s="37"/>
      <c r="U18" s="37"/>
      <c r="V18" s="37">
        <v>0</v>
      </c>
      <c r="W18" s="37">
        <v>60</v>
      </c>
      <c r="X18" s="37">
        <v>60</v>
      </c>
      <c r="Y18" s="37">
        <v>30</v>
      </c>
      <c r="Z18" s="37">
        <v>0</v>
      </c>
      <c r="AA18" s="37">
        <v>0</v>
      </c>
      <c r="AB18" s="37">
        <v>90</v>
      </c>
      <c r="AC18" s="67" t="s">
        <v>94</v>
      </c>
      <c r="AD18" s="66" t="s">
        <v>119</v>
      </c>
      <c r="AE18" s="66" t="s">
        <v>88</v>
      </c>
      <c r="AF18" s="32" t="s">
        <v>94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100991</v>
      </c>
      <c r="BJ18" s="31">
        <v>53525.23</v>
      </c>
      <c r="BK18" s="31">
        <v>47465.77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</row>
    <row r="19" spans="1:77">
      <c r="A19" s="23">
        <v>2011</v>
      </c>
      <c r="B19" s="23">
        <v>1910</v>
      </c>
      <c r="C19" s="23" t="s">
        <v>120</v>
      </c>
      <c r="D19" s="23">
        <v>34318</v>
      </c>
      <c r="E19" s="23" t="s">
        <v>88</v>
      </c>
      <c r="F19" s="23" t="s">
        <v>89</v>
      </c>
      <c r="G19" s="22" t="s">
        <v>90</v>
      </c>
      <c r="H19" s="52">
        <v>37504</v>
      </c>
      <c r="I19" s="52">
        <v>41106</v>
      </c>
      <c r="J19" s="22" t="s">
        <v>99</v>
      </c>
      <c r="K19" s="38"/>
      <c r="L19" s="37"/>
      <c r="M19" s="37">
        <v>0</v>
      </c>
      <c r="N19" s="37">
        <v>6.2</v>
      </c>
      <c r="O19" s="37">
        <v>6.2</v>
      </c>
      <c r="P19" s="37">
        <v>0</v>
      </c>
      <c r="Q19" s="37">
        <v>6.5</v>
      </c>
      <c r="R19" s="37">
        <v>3.5</v>
      </c>
      <c r="S19" s="37">
        <v>16.2</v>
      </c>
      <c r="T19" s="37"/>
      <c r="U19" s="37"/>
      <c r="V19" s="37">
        <v>0</v>
      </c>
      <c r="W19" s="37">
        <v>6.34</v>
      </c>
      <c r="X19" s="37">
        <v>6.34</v>
      </c>
      <c r="Y19" s="37">
        <v>0</v>
      </c>
      <c r="Z19" s="37">
        <v>14.84</v>
      </c>
      <c r="AA19" s="37">
        <v>1.02</v>
      </c>
      <c r="AB19" s="37">
        <v>22.2</v>
      </c>
      <c r="AC19" s="67" t="s">
        <v>92</v>
      </c>
      <c r="AD19" s="66"/>
      <c r="AE19" s="66"/>
      <c r="AF19" s="32" t="s">
        <v>94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37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</row>
    <row r="20" spans="1:77">
      <c r="A20" s="23">
        <v>2011</v>
      </c>
      <c r="B20" s="23">
        <v>1911</v>
      </c>
      <c r="C20" s="23" t="s">
        <v>120</v>
      </c>
      <c r="D20" s="23">
        <v>34318</v>
      </c>
      <c r="E20" s="23" t="s">
        <v>88</v>
      </c>
      <c r="F20" s="23" t="s">
        <v>89</v>
      </c>
      <c r="G20" s="22" t="s">
        <v>90</v>
      </c>
      <c r="H20" s="52">
        <v>37504</v>
      </c>
      <c r="I20" s="52">
        <v>40508</v>
      </c>
      <c r="J20" s="22" t="s">
        <v>91</v>
      </c>
      <c r="K20" s="38"/>
      <c r="L20" s="37"/>
      <c r="M20" s="37">
        <v>13.8</v>
      </c>
      <c r="N20" s="37">
        <v>0</v>
      </c>
      <c r="O20" s="37">
        <v>13.8</v>
      </c>
      <c r="P20" s="37">
        <v>0</v>
      </c>
      <c r="Q20" s="37">
        <v>0</v>
      </c>
      <c r="R20" s="37">
        <v>0</v>
      </c>
      <c r="S20" s="37">
        <v>13.8</v>
      </c>
      <c r="T20" s="37"/>
      <c r="U20" s="37"/>
      <c r="V20" s="37">
        <v>9.85</v>
      </c>
      <c r="W20" s="37">
        <v>0</v>
      </c>
      <c r="X20" s="37">
        <v>9.85</v>
      </c>
      <c r="Y20" s="37">
        <v>0</v>
      </c>
      <c r="Z20" s="37">
        <v>0</v>
      </c>
      <c r="AA20" s="37">
        <v>0</v>
      </c>
      <c r="AB20" s="37">
        <v>9.85</v>
      </c>
      <c r="AC20" s="67" t="s">
        <v>92</v>
      </c>
      <c r="AD20" s="66"/>
      <c r="AE20" s="66"/>
      <c r="AF20" s="32" t="s">
        <v>94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v>84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</row>
    <row r="21" spans="1:77">
      <c r="A21" s="23">
        <v>2011</v>
      </c>
      <c r="B21" s="23">
        <v>1999</v>
      </c>
      <c r="C21" s="23" t="s">
        <v>121</v>
      </c>
      <c r="D21" s="23">
        <v>33251</v>
      </c>
      <c r="E21" s="23" t="s">
        <v>88</v>
      </c>
      <c r="F21" s="23" t="s">
        <v>89</v>
      </c>
      <c r="G21" s="22" t="s">
        <v>90</v>
      </c>
      <c r="H21" s="52">
        <v>37783</v>
      </c>
      <c r="I21" s="52">
        <v>40387</v>
      </c>
      <c r="J21" s="22" t="s">
        <v>91</v>
      </c>
      <c r="K21" s="38"/>
      <c r="L21" s="37"/>
      <c r="M21" s="37">
        <v>45</v>
      </c>
      <c r="N21" s="37">
        <v>0</v>
      </c>
      <c r="O21" s="37">
        <v>45</v>
      </c>
      <c r="P21" s="37">
        <v>0</v>
      </c>
      <c r="Q21" s="37">
        <v>10</v>
      </c>
      <c r="R21" s="37">
        <v>5</v>
      </c>
      <c r="S21" s="37">
        <v>60</v>
      </c>
      <c r="T21" s="37"/>
      <c r="U21" s="37"/>
      <c r="V21" s="37">
        <v>36.238999999999997</v>
      </c>
      <c r="W21" s="37">
        <v>0</v>
      </c>
      <c r="X21" s="37">
        <v>36.238999999999997</v>
      </c>
      <c r="Y21" s="37">
        <v>0</v>
      </c>
      <c r="Z21" s="37">
        <v>10.673999999999999</v>
      </c>
      <c r="AA21" s="37">
        <v>7.4999999999999997E-2</v>
      </c>
      <c r="AB21" s="37">
        <v>46.988</v>
      </c>
      <c r="AC21" s="67" t="s">
        <v>92</v>
      </c>
      <c r="AD21" s="66"/>
      <c r="AE21" s="66"/>
      <c r="AF21" s="32" t="s">
        <v>94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1">
        <v>0</v>
      </c>
      <c r="BD21" s="31">
        <v>0</v>
      </c>
      <c r="BE21" s="31">
        <v>0</v>
      </c>
      <c r="BF21" s="31">
        <v>0</v>
      </c>
      <c r="BG21" s="31">
        <v>0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30355</v>
      </c>
      <c r="BN21" s="31">
        <v>17768</v>
      </c>
      <c r="BO21" s="31">
        <v>12587</v>
      </c>
      <c r="BP21" s="31">
        <v>0</v>
      </c>
      <c r="BQ21" s="31">
        <v>0</v>
      </c>
      <c r="BR21" s="31">
        <v>0</v>
      </c>
      <c r="BS21" s="31">
        <v>0</v>
      </c>
      <c r="BT21" s="31">
        <v>18</v>
      </c>
      <c r="BU21" s="31">
        <v>5.304413775925342</v>
      </c>
      <c r="BV21" s="31">
        <v>12.695586224074658</v>
      </c>
      <c r="BW21" s="31">
        <v>0</v>
      </c>
      <c r="BX21" s="31">
        <v>0</v>
      </c>
      <c r="BY21" s="31">
        <v>0</v>
      </c>
    </row>
    <row r="22" spans="1:77">
      <c r="A22" s="23">
        <v>2012</v>
      </c>
      <c r="B22" s="23" t="s">
        <v>122</v>
      </c>
      <c r="C22" s="23" t="s">
        <v>123</v>
      </c>
      <c r="D22" s="23" t="s">
        <v>124</v>
      </c>
      <c r="E22" s="23" t="s">
        <v>88</v>
      </c>
      <c r="F22" s="23" t="s">
        <v>125</v>
      </c>
      <c r="G22" s="22" t="s">
        <v>111</v>
      </c>
      <c r="H22" s="43">
        <v>39409</v>
      </c>
      <c r="I22" s="43">
        <v>41440</v>
      </c>
      <c r="J22" s="22" t="s">
        <v>99</v>
      </c>
      <c r="K22" s="38"/>
      <c r="L22" s="18"/>
      <c r="M22" s="18">
        <v>0</v>
      </c>
      <c r="N22" s="18">
        <v>10</v>
      </c>
      <c r="O22" s="37">
        <v>10</v>
      </c>
      <c r="P22" s="18">
        <v>0</v>
      </c>
      <c r="Q22" s="18">
        <v>0</v>
      </c>
      <c r="R22" s="37">
        <v>0</v>
      </c>
      <c r="S22" s="37">
        <v>10</v>
      </c>
      <c r="T22" s="37"/>
      <c r="U22" s="40"/>
      <c r="V22" s="40">
        <v>0</v>
      </c>
      <c r="W22" s="40">
        <v>10</v>
      </c>
      <c r="X22" s="37">
        <v>10</v>
      </c>
      <c r="Y22" s="40">
        <v>0</v>
      </c>
      <c r="Z22" s="40">
        <v>0</v>
      </c>
      <c r="AA22" s="40">
        <v>0</v>
      </c>
      <c r="AB22" s="37">
        <v>10</v>
      </c>
      <c r="AC22" s="67" t="s">
        <v>92</v>
      </c>
      <c r="AD22" s="66"/>
      <c r="AE22" s="66"/>
      <c r="AF22" s="32" t="s">
        <v>94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31">
        <v>0</v>
      </c>
      <c r="AP22" s="31">
        <v>0</v>
      </c>
      <c r="AQ22" s="31">
        <v>0</v>
      </c>
      <c r="AR22" s="31">
        <v>0</v>
      </c>
      <c r="AS22" s="11">
        <v>0</v>
      </c>
      <c r="AT22" s="1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  <c r="BF22" s="31">
        <v>0</v>
      </c>
      <c r="BG22" s="31">
        <v>0</v>
      </c>
      <c r="BH22" s="31">
        <v>0</v>
      </c>
      <c r="BI22" s="31">
        <v>0</v>
      </c>
      <c r="BJ22" s="31">
        <v>0</v>
      </c>
      <c r="BK22" s="31">
        <v>0</v>
      </c>
      <c r="BL22" s="31">
        <v>1477</v>
      </c>
      <c r="BM22" s="31">
        <v>0</v>
      </c>
      <c r="BN22" s="31">
        <v>0</v>
      </c>
      <c r="BO22" s="31">
        <v>0</v>
      </c>
      <c r="BP22" s="31">
        <v>0</v>
      </c>
      <c r="BQ22" s="31">
        <v>0</v>
      </c>
      <c r="BR22" s="31">
        <v>0</v>
      </c>
      <c r="BS22" s="31">
        <v>0</v>
      </c>
      <c r="BT22" s="31">
        <v>0</v>
      </c>
      <c r="BU22" s="31">
        <v>0</v>
      </c>
      <c r="BV22" s="31">
        <v>0</v>
      </c>
      <c r="BW22" s="31">
        <v>0</v>
      </c>
      <c r="BX22" s="31">
        <v>0</v>
      </c>
      <c r="BY22" s="31">
        <v>0</v>
      </c>
    </row>
    <row r="23" spans="1:77">
      <c r="A23" s="23">
        <v>2012</v>
      </c>
      <c r="B23" s="23">
        <v>2027</v>
      </c>
      <c r="C23" s="23" t="s">
        <v>126</v>
      </c>
      <c r="D23" s="23" t="s">
        <v>127</v>
      </c>
      <c r="E23" s="23" t="s">
        <v>88</v>
      </c>
      <c r="F23" s="23" t="s">
        <v>89</v>
      </c>
      <c r="G23" s="20" t="s">
        <v>90</v>
      </c>
      <c r="H23" s="42">
        <v>37953</v>
      </c>
      <c r="I23" s="42">
        <v>40932</v>
      </c>
      <c r="J23" s="20" t="s">
        <v>91</v>
      </c>
      <c r="K23" s="19"/>
      <c r="L23" s="65"/>
      <c r="M23" s="65">
        <v>20</v>
      </c>
      <c r="N23" s="27">
        <v>0</v>
      </c>
      <c r="O23" s="65">
        <v>20</v>
      </c>
      <c r="P23" s="18">
        <v>1.5</v>
      </c>
      <c r="Q23" s="65">
        <v>5.6</v>
      </c>
      <c r="R23" s="37">
        <v>1.3</v>
      </c>
      <c r="S23" s="37">
        <v>28.400000000000002</v>
      </c>
      <c r="T23" s="37"/>
      <c r="U23" s="36"/>
      <c r="V23" s="36">
        <v>19.77</v>
      </c>
      <c r="W23" s="37">
        <v>0</v>
      </c>
      <c r="X23" s="37">
        <v>19.77</v>
      </c>
      <c r="Y23" s="40">
        <v>0.52</v>
      </c>
      <c r="Z23" s="40">
        <v>10.98</v>
      </c>
      <c r="AA23" s="40">
        <v>0.17</v>
      </c>
      <c r="AB23" s="35">
        <v>31.44</v>
      </c>
      <c r="AC23" s="34" t="s">
        <v>94</v>
      </c>
      <c r="AD23" s="33" t="s">
        <v>106</v>
      </c>
      <c r="AE23" s="33" t="s">
        <v>107</v>
      </c>
      <c r="AF23" s="32" t="s">
        <v>94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7583</v>
      </c>
      <c r="BJ23" s="31">
        <v>6585</v>
      </c>
      <c r="BK23" s="31">
        <v>998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1">
        <v>0</v>
      </c>
      <c r="BR23" s="31">
        <v>0</v>
      </c>
      <c r="BS23" s="31">
        <v>0</v>
      </c>
      <c r="BT23" s="31">
        <v>0</v>
      </c>
      <c r="BU23" s="31">
        <v>0</v>
      </c>
      <c r="BV23" s="31">
        <v>0</v>
      </c>
      <c r="BW23" s="31">
        <v>0</v>
      </c>
      <c r="BX23" s="31">
        <v>0</v>
      </c>
      <c r="BY23" s="31">
        <v>0</v>
      </c>
    </row>
    <row r="24" spans="1:77">
      <c r="A24" s="23">
        <v>2012</v>
      </c>
      <c r="B24" s="23">
        <v>2043</v>
      </c>
      <c r="C24" s="23" t="s">
        <v>128</v>
      </c>
      <c r="D24" s="23" t="s">
        <v>129</v>
      </c>
      <c r="E24" s="23" t="s">
        <v>88</v>
      </c>
      <c r="F24" s="23" t="s">
        <v>89</v>
      </c>
      <c r="G24" s="63" t="s">
        <v>90</v>
      </c>
      <c r="H24" s="64">
        <v>37966</v>
      </c>
      <c r="I24" s="64">
        <v>40890</v>
      </c>
      <c r="J24" s="63" t="s">
        <v>91</v>
      </c>
      <c r="K24" s="62"/>
      <c r="L24" s="27"/>
      <c r="M24" s="27">
        <v>50</v>
      </c>
      <c r="N24" s="60">
        <v>0</v>
      </c>
      <c r="O24" s="60">
        <v>50</v>
      </c>
      <c r="P24" s="18">
        <v>0</v>
      </c>
      <c r="Q24" s="60">
        <v>27</v>
      </c>
      <c r="R24" s="37">
        <v>0.9</v>
      </c>
      <c r="S24" s="37">
        <v>77.900000000000006</v>
      </c>
      <c r="T24" s="37"/>
      <c r="U24" s="37"/>
      <c r="V24" s="37">
        <v>50</v>
      </c>
      <c r="W24" s="61">
        <v>0</v>
      </c>
      <c r="X24" s="37">
        <v>50</v>
      </c>
      <c r="Y24" s="51">
        <v>8.1</v>
      </c>
      <c r="Z24" s="51">
        <v>30.72</v>
      </c>
      <c r="AA24" s="51">
        <v>0</v>
      </c>
      <c r="AB24" s="35">
        <v>88.82</v>
      </c>
      <c r="AC24" s="34" t="s">
        <v>94</v>
      </c>
      <c r="AD24" s="33" t="s">
        <v>130</v>
      </c>
      <c r="AE24" s="33" t="s">
        <v>131</v>
      </c>
      <c r="AF24" s="32" t="s">
        <v>94</v>
      </c>
      <c r="AG24" s="13">
        <v>0</v>
      </c>
      <c r="AH24" s="13">
        <v>0</v>
      </c>
      <c r="AI24" s="13">
        <v>0</v>
      </c>
      <c r="AJ24" s="13">
        <v>27000</v>
      </c>
      <c r="AK24" s="13">
        <v>27000</v>
      </c>
      <c r="AL24" s="13">
        <v>0</v>
      </c>
      <c r="AM24" s="13">
        <v>0</v>
      </c>
      <c r="AN24" s="13">
        <v>0</v>
      </c>
      <c r="AO24" s="31">
        <v>0</v>
      </c>
      <c r="AP24" s="31">
        <v>0</v>
      </c>
      <c r="AQ24" s="31">
        <v>331056.875</v>
      </c>
      <c r="AR24" s="31">
        <v>0</v>
      </c>
      <c r="AS24" s="31">
        <v>90.6</v>
      </c>
      <c r="AT24" s="31">
        <v>90.6</v>
      </c>
      <c r="AU24" s="31">
        <v>0</v>
      </c>
      <c r="AV24" s="31">
        <v>90.6</v>
      </c>
      <c r="AW24" s="31">
        <v>0</v>
      </c>
      <c r="AX24" s="31">
        <v>0</v>
      </c>
      <c r="AY24" s="31">
        <v>0</v>
      </c>
      <c r="AZ24" s="31">
        <v>0</v>
      </c>
      <c r="BA24" s="45">
        <v>3272</v>
      </c>
      <c r="BB24" s="31">
        <v>3272</v>
      </c>
      <c r="BC24" s="45">
        <v>0</v>
      </c>
      <c r="BD24" s="45">
        <v>3272</v>
      </c>
      <c r="BE24" s="45">
        <v>0</v>
      </c>
      <c r="BF24" s="45">
        <v>0</v>
      </c>
      <c r="BG24" s="31">
        <v>3279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45">
        <v>0</v>
      </c>
      <c r="BU24" s="45">
        <v>0</v>
      </c>
      <c r="BV24" s="45">
        <v>0</v>
      </c>
      <c r="BW24" s="31">
        <v>0</v>
      </c>
      <c r="BX24" s="31">
        <v>0</v>
      </c>
      <c r="BY24" s="31">
        <v>0</v>
      </c>
    </row>
    <row r="25" spans="1:77">
      <c r="A25" s="23">
        <v>2012</v>
      </c>
      <c r="B25" s="23">
        <v>2044</v>
      </c>
      <c r="C25" s="23" t="s">
        <v>128</v>
      </c>
      <c r="D25" s="23" t="s">
        <v>129</v>
      </c>
      <c r="E25" s="23" t="s">
        <v>88</v>
      </c>
      <c r="F25" s="23" t="s">
        <v>89</v>
      </c>
      <c r="G25" s="22" t="s">
        <v>90</v>
      </c>
      <c r="H25" s="39">
        <v>37966</v>
      </c>
      <c r="I25" s="39">
        <v>40652</v>
      </c>
      <c r="J25" s="22" t="s">
        <v>99</v>
      </c>
      <c r="K25" s="38"/>
      <c r="L25" s="27"/>
      <c r="M25" s="27">
        <v>0</v>
      </c>
      <c r="N25" s="27">
        <v>30</v>
      </c>
      <c r="O25" s="60">
        <v>30</v>
      </c>
      <c r="P25" s="18">
        <v>0</v>
      </c>
      <c r="Q25" s="18">
        <v>0</v>
      </c>
      <c r="R25" s="18">
        <v>0</v>
      </c>
      <c r="S25" s="37">
        <v>30</v>
      </c>
      <c r="T25" s="37"/>
      <c r="U25" s="37"/>
      <c r="V25" s="37">
        <v>0</v>
      </c>
      <c r="W25" s="37">
        <v>30</v>
      </c>
      <c r="X25" s="37">
        <v>30</v>
      </c>
      <c r="Y25" s="37">
        <v>0</v>
      </c>
      <c r="Z25" s="37">
        <v>0</v>
      </c>
      <c r="AA25" s="37">
        <v>0</v>
      </c>
      <c r="AB25" s="35">
        <v>30</v>
      </c>
      <c r="AC25" s="34" t="s">
        <v>94</v>
      </c>
      <c r="AD25" s="33"/>
      <c r="AE25" s="33"/>
      <c r="AF25" s="32" t="s">
        <v>94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31">
        <v>0</v>
      </c>
      <c r="AP25" s="31">
        <v>0</v>
      </c>
      <c r="AQ25" s="31">
        <v>198634.125</v>
      </c>
      <c r="AR25" s="31">
        <v>0</v>
      </c>
      <c r="AS25" s="31">
        <v>211</v>
      </c>
      <c r="AT25" s="31">
        <v>211</v>
      </c>
      <c r="AU25" s="31">
        <v>0</v>
      </c>
      <c r="AV25" s="31">
        <v>211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  <c r="BF25" s="31">
        <v>0</v>
      </c>
      <c r="BG25" s="31">
        <v>0</v>
      </c>
      <c r="BH25" s="31">
        <v>0</v>
      </c>
      <c r="BI25" s="31">
        <v>0</v>
      </c>
      <c r="BJ25" s="31">
        <v>0</v>
      </c>
      <c r="BK25" s="31"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45">
        <v>0</v>
      </c>
      <c r="BU25" s="45">
        <v>0</v>
      </c>
      <c r="BV25" s="45">
        <v>0</v>
      </c>
      <c r="BW25" s="31">
        <v>0</v>
      </c>
      <c r="BX25" s="31">
        <v>0</v>
      </c>
      <c r="BY25" s="31">
        <v>0</v>
      </c>
    </row>
    <row r="26" spans="1:77">
      <c r="A26" s="23">
        <v>2012</v>
      </c>
      <c r="B26" s="23">
        <v>2096</v>
      </c>
      <c r="C26" s="23" t="s">
        <v>132</v>
      </c>
      <c r="D26" s="23" t="s">
        <v>133</v>
      </c>
      <c r="E26" s="23" t="s">
        <v>88</v>
      </c>
      <c r="F26" s="23" t="s">
        <v>89</v>
      </c>
      <c r="G26" s="56" t="s">
        <v>90</v>
      </c>
      <c r="H26" s="58">
        <v>38285</v>
      </c>
      <c r="I26" s="57">
        <v>40891</v>
      </c>
      <c r="J26" s="56" t="s">
        <v>91</v>
      </c>
      <c r="K26" s="55"/>
      <c r="L26" s="54"/>
      <c r="M26" s="54">
        <v>35</v>
      </c>
      <c r="N26" s="18">
        <v>0</v>
      </c>
      <c r="O26" s="37">
        <v>35</v>
      </c>
      <c r="P26" s="54">
        <v>0</v>
      </c>
      <c r="Q26" s="18">
        <v>10.3</v>
      </c>
      <c r="R26" s="37">
        <v>1.7</v>
      </c>
      <c r="S26" s="37">
        <v>47</v>
      </c>
      <c r="T26" s="37"/>
      <c r="U26" s="40"/>
      <c r="V26" s="40">
        <v>35.651000000000003</v>
      </c>
      <c r="W26" s="40">
        <v>0</v>
      </c>
      <c r="X26" s="59">
        <v>35.651000000000003</v>
      </c>
      <c r="Y26" s="59">
        <v>0</v>
      </c>
      <c r="Z26" s="59">
        <v>11.516</v>
      </c>
      <c r="AA26" s="37">
        <v>0</v>
      </c>
      <c r="AB26" s="35">
        <v>47.167000000000002</v>
      </c>
      <c r="AC26" s="34" t="s">
        <v>92</v>
      </c>
      <c r="AD26" s="33"/>
      <c r="AE26" s="33"/>
      <c r="AF26" s="32" t="s">
        <v>94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1">
        <v>0</v>
      </c>
      <c r="BM26" s="31">
        <v>2715963</v>
      </c>
      <c r="BN26" s="31">
        <v>1379709.2039999999</v>
      </c>
      <c r="BO26" s="31">
        <v>1336253.7960000001</v>
      </c>
      <c r="BP26" s="31">
        <v>143473</v>
      </c>
      <c r="BQ26" s="31">
        <v>72884.284</v>
      </c>
      <c r="BR26" s="31">
        <v>70588.716</v>
      </c>
      <c r="BS26" s="31">
        <v>0</v>
      </c>
      <c r="BT26" s="45">
        <v>26000</v>
      </c>
      <c r="BU26" s="45">
        <v>20800</v>
      </c>
      <c r="BV26" s="45">
        <v>5200</v>
      </c>
      <c r="BW26" s="31">
        <v>0</v>
      </c>
      <c r="BX26" s="31">
        <v>0</v>
      </c>
      <c r="BY26" s="31">
        <v>0</v>
      </c>
    </row>
    <row r="27" spans="1:77">
      <c r="A27" s="23">
        <v>2012</v>
      </c>
      <c r="B27" s="23">
        <v>2197</v>
      </c>
      <c r="C27" s="23" t="s">
        <v>134</v>
      </c>
      <c r="D27" s="23" t="s">
        <v>135</v>
      </c>
      <c r="E27" s="23" t="s">
        <v>88</v>
      </c>
      <c r="F27" s="23" t="s">
        <v>89</v>
      </c>
      <c r="G27" s="56" t="s">
        <v>90</v>
      </c>
      <c r="H27" s="58">
        <v>38677</v>
      </c>
      <c r="I27" s="57">
        <v>40786</v>
      </c>
      <c r="J27" s="56" t="s">
        <v>91</v>
      </c>
      <c r="K27" s="55"/>
      <c r="L27" s="54"/>
      <c r="M27" s="54">
        <v>20</v>
      </c>
      <c r="N27" s="18">
        <v>0</v>
      </c>
      <c r="O27" s="37">
        <v>20</v>
      </c>
      <c r="P27" s="18">
        <v>0</v>
      </c>
      <c r="Q27" s="18">
        <v>6.7</v>
      </c>
      <c r="R27" s="18">
        <v>0</v>
      </c>
      <c r="S27" s="37">
        <v>26.7</v>
      </c>
      <c r="T27" s="37"/>
      <c r="U27" s="40"/>
      <c r="V27" s="40">
        <v>20.100000000000001</v>
      </c>
      <c r="W27" s="40">
        <v>0</v>
      </c>
      <c r="X27" s="40">
        <v>20.100000000000001</v>
      </c>
      <c r="Y27" s="40">
        <v>0</v>
      </c>
      <c r="Z27" s="40">
        <v>3.9</v>
      </c>
      <c r="AA27" s="40">
        <v>0</v>
      </c>
      <c r="AB27" s="35">
        <v>24</v>
      </c>
      <c r="AC27" s="34" t="s">
        <v>92</v>
      </c>
      <c r="AD27" s="33"/>
      <c r="AE27" s="33"/>
      <c r="AF27" s="32" t="s">
        <v>92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45">
        <v>0</v>
      </c>
      <c r="BU27" s="45">
        <v>0</v>
      </c>
      <c r="BV27" s="45">
        <v>0</v>
      </c>
      <c r="BW27" s="31">
        <v>0</v>
      </c>
      <c r="BX27" s="31">
        <v>0</v>
      </c>
      <c r="BY27" s="31">
        <v>0</v>
      </c>
    </row>
    <row r="28" spans="1:77">
      <c r="A28" s="23">
        <v>2012</v>
      </c>
      <c r="B28" s="23">
        <v>2040</v>
      </c>
      <c r="C28" s="23" t="s">
        <v>136</v>
      </c>
      <c r="D28" s="23" t="s">
        <v>137</v>
      </c>
      <c r="E28" s="23" t="s">
        <v>88</v>
      </c>
      <c r="F28" s="23" t="s">
        <v>113</v>
      </c>
      <c r="G28" s="56" t="s">
        <v>90</v>
      </c>
      <c r="H28" s="58">
        <v>37966</v>
      </c>
      <c r="I28" s="57">
        <v>39629</v>
      </c>
      <c r="J28" s="56" t="s">
        <v>99</v>
      </c>
      <c r="K28" s="55"/>
      <c r="L28" s="54"/>
      <c r="M28" s="54">
        <v>0</v>
      </c>
      <c r="N28" s="18">
        <v>50</v>
      </c>
      <c r="O28" s="37">
        <v>50</v>
      </c>
      <c r="P28" s="18">
        <v>0</v>
      </c>
      <c r="Q28" s="18">
        <v>30</v>
      </c>
      <c r="R28" s="18">
        <v>0</v>
      </c>
      <c r="S28" s="37">
        <v>80</v>
      </c>
      <c r="T28" s="37"/>
      <c r="U28" s="40"/>
      <c r="V28" s="40">
        <v>0</v>
      </c>
      <c r="W28" s="40">
        <v>35.25</v>
      </c>
      <c r="X28" s="40">
        <v>35.25</v>
      </c>
      <c r="Y28" s="40">
        <v>0</v>
      </c>
      <c r="Z28" s="40">
        <v>0</v>
      </c>
      <c r="AA28" s="40">
        <v>0</v>
      </c>
      <c r="AB28" s="35">
        <v>35.25</v>
      </c>
      <c r="AC28" s="34" t="s">
        <v>92</v>
      </c>
      <c r="AD28" s="33"/>
      <c r="AE28" s="33"/>
      <c r="AF28" s="32" t="s">
        <v>92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  <c r="BF28" s="31">
        <v>0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45">
        <v>0</v>
      </c>
      <c r="BU28" s="45">
        <v>0</v>
      </c>
      <c r="BV28" s="45">
        <v>0</v>
      </c>
      <c r="BW28" s="31">
        <v>0</v>
      </c>
      <c r="BX28" s="31">
        <v>0</v>
      </c>
      <c r="BY28" s="31">
        <v>0</v>
      </c>
    </row>
    <row r="29" spans="1:77">
      <c r="A29" s="23">
        <v>2012</v>
      </c>
      <c r="B29" s="23">
        <v>2041</v>
      </c>
      <c r="C29" s="23" t="s">
        <v>138</v>
      </c>
      <c r="D29" s="23" t="s">
        <v>137</v>
      </c>
      <c r="E29" s="23" t="s">
        <v>88</v>
      </c>
      <c r="F29" s="23" t="s">
        <v>89</v>
      </c>
      <c r="G29" s="20" t="s">
        <v>90</v>
      </c>
      <c r="H29" s="42">
        <v>37966</v>
      </c>
      <c r="I29" s="42">
        <v>39843</v>
      </c>
      <c r="J29" s="22" t="s">
        <v>99</v>
      </c>
      <c r="K29" s="38"/>
      <c r="L29" s="27"/>
      <c r="M29" s="27">
        <v>0</v>
      </c>
      <c r="N29" s="50">
        <v>10</v>
      </c>
      <c r="O29" s="49">
        <v>10</v>
      </c>
      <c r="P29" s="50">
        <v>0</v>
      </c>
      <c r="Q29" s="50">
        <v>0</v>
      </c>
      <c r="R29" s="49">
        <v>6</v>
      </c>
      <c r="S29" s="37">
        <v>16</v>
      </c>
      <c r="T29" s="37"/>
      <c r="U29" s="49"/>
      <c r="V29" s="49">
        <v>0</v>
      </c>
      <c r="W29" s="49">
        <v>8.3745372699999994</v>
      </c>
      <c r="X29" s="49">
        <v>8.3745372699999994</v>
      </c>
      <c r="Y29" s="49">
        <v>0</v>
      </c>
      <c r="Z29" s="49">
        <v>0</v>
      </c>
      <c r="AA29" s="49">
        <v>0</v>
      </c>
      <c r="AB29" s="35">
        <v>8.3745372699999994</v>
      </c>
      <c r="AC29" s="34" t="s">
        <v>92</v>
      </c>
      <c r="AD29" s="33"/>
      <c r="AE29" s="33"/>
      <c r="AF29" s="32" t="s">
        <v>92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53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  <c r="BC29" s="31">
        <v>0</v>
      </c>
      <c r="BD29" s="31">
        <v>0</v>
      </c>
      <c r="BE29" s="31">
        <v>0</v>
      </c>
      <c r="BF29" s="31">
        <v>0</v>
      </c>
      <c r="BG29" s="31">
        <v>0</v>
      </c>
      <c r="BH29" s="31">
        <v>0</v>
      </c>
      <c r="BI29" s="31">
        <v>0</v>
      </c>
      <c r="BJ29" s="31">
        <v>0</v>
      </c>
      <c r="BK29" s="31">
        <v>0</v>
      </c>
      <c r="BL29" s="31">
        <v>0</v>
      </c>
      <c r="BM29" s="31">
        <v>0</v>
      </c>
      <c r="BN29" s="31">
        <v>0</v>
      </c>
      <c r="BO29" s="31">
        <v>0</v>
      </c>
      <c r="BP29" s="31">
        <v>0</v>
      </c>
      <c r="BQ29" s="31">
        <v>0</v>
      </c>
      <c r="BR29" s="31">
        <v>0</v>
      </c>
      <c r="BS29" s="31">
        <v>0</v>
      </c>
      <c r="BT29" s="45">
        <v>0</v>
      </c>
      <c r="BU29" s="45">
        <v>0</v>
      </c>
      <c r="BV29" s="45">
        <v>0</v>
      </c>
      <c r="BW29" s="31">
        <v>0</v>
      </c>
      <c r="BX29" s="31">
        <v>0</v>
      </c>
      <c r="BY29" s="31">
        <v>0</v>
      </c>
    </row>
    <row r="30" spans="1:77">
      <c r="A30" s="23">
        <v>2012</v>
      </c>
      <c r="B30" s="23">
        <v>2042</v>
      </c>
      <c r="C30" s="23" t="s">
        <v>138</v>
      </c>
      <c r="D30" s="23" t="s">
        <v>137</v>
      </c>
      <c r="E30" s="23" t="s">
        <v>88</v>
      </c>
      <c r="F30" s="23" t="s">
        <v>89</v>
      </c>
      <c r="G30" s="20" t="s">
        <v>90</v>
      </c>
      <c r="H30" s="42">
        <v>37966</v>
      </c>
      <c r="I30" s="42">
        <v>40953</v>
      </c>
      <c r="J30" s="20" t="s">
        <v>91</v>
      </c>
      <c r="K30" s="19"/>
      <c r="L30" s="27"/>
      <c r="M30" s="27">
        <v>10</v>
      </c>
      <c r="N30" s="50">
        <v>0</v>
      </c>
      <c r="O30" s="49">
        <v>10</v>
      </c>
      <c r="P30" s="50">
        <v>0</v>
      </c>
      <c r="Q30" s="50">
        <v>1.79</v>
      </c>
      <c r="R30" s="49">
        <v>0</v>
      </c>
      <c r="S30" s="37">
        <v>11.79</v>
      </c>
      <c r="T30" s="37"/>
      <c r="U30" s="49"/>
      <c r="V30" s="49">
        <v>5.577</v>
      </c>
      <c r="W30" s="49">
        <v>0</v>
      </c>
      <c r="X30" s="49">
        <v>5.577</v>
      </c>
      <c r="Y30" s="49">
        <v>0</v>
      </c>
      <c r="Z30" s="49">
        <v>0</v>
      </c>
      <c r="AA30" s="49">
        <v>0</v>
      </c>
      <c r="AB30" s="35">
        <v>5.577</v>
      </c>
      <c r="AC30" s="34" t="s">
        <v>92</v>
      </c>
      <c r="AD30" s="33"/>
      <c r="AE30" s="33"/>
      <c r="AF30" s="32" t="s">
        <v>92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31">
        <v>0</v>
      </c>
      <c r="AP30" s="31">
        <v>0</v>
      </c>
      <c r="AQ30" s="44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1">
        <v>0</v>
      </c>
      <c r="BT30" s="45">
        <v>0</v>
      </c>
      <c r="BU30" s="45">
        <v>0</v>
      </c>
      <c r="BV30" s="45">
        <v>0</v>
      </c>
      <c r="BW30" s="31">
        <v>0</v>
      </c>
      <c r="BX30" s="31">
        <v>0</v>
      </c>
      <c r="BY30" s="31">
        <v>0</v>
      </c>
    </row>
    <row r="31" spans="1:77">
      <c r="A31" s="23">
        <v>2012</v>
      </c>
      <c r="B31" s="23">
        <v>2130</v>
      </c>
      <c r="C31" s="23" t="s">
        <v>139</v>
      </c>
      <c r="D31" s="23" t="s">
        <v>140</v>
      </c>
      <c r="E31" s="23" t="s">
        <v>88</v>
      </c>
      <c r="F31" s="23" t="s">
        <v>98</v>
      </c>
      <c r="G31" s="22" t="s">
        <v>90</v>
      </c>
      <c r="H31" s="39">
        <v>38335</v>
      </c>
      <c r="I31" s="52">
        <v>41921</v>
      </c>
      <c r="J31" s="22" t="s">
        <v>99</v>
      </c>
      <c r="K31" s="38"/>
      <c r="L31" s="27"/>
      <c r="M31" s="27">
        <v>0</v>
      </c>
      <c r="N31" s="18">
        <v>45</v>
      </c>
      <c r="O31" s="51">
        <v>45</v>
      </c>
      <c r="P31" s="18">
        <v>0</v>
      </c>
      <c r="Q31" s="18">
        <v>0</v>
      </c>
      <c r="R31" s="51">
        <v>0</v>
      </c>
      <c r="S31" s="37">
        <v>45</v>
      </c>
      <c r="T31" s="37"/>
      <c r="U31" s="51"/>
      <c r="V31" s="51">
        <v>0</v>
      </c>
      <c r="W31" s="51">
        <v>45</v>
      </c>
      <c r="X31" s="51">
        <v>45</v>
      </c>
      <c r="Y31" s="51">
        <v>0</v>
      </c>
      <c r="Z31" s="51">
        <v>0</v>
      </c>
      <c r="AA31" s="51">
        <v>0</v>
      </c>
      <c r="AB31" s="35">
        <v>45</v>
      </c>
      <c r="AC31" s="34" t="s">
        <v>92</v>
      </c>
      <c r="AD31" s="33"/>
      <c r="AE31" s="33"/>
      <c r="AF31" s="32" t="s">
        <v>92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  <c r="BF31" s="31">
        <v>0</v>
      </c>
      <c r="BG31" s="31">
        <v>0</v>
      </c>
      <c r="BH31" s="31">
        <v>0</v>
      </c>
      <c r="BI31" s="31">
        <v>0</v>
      </c>
      <c r="BJ31" s="31">
        <v>0</v>
      </c>
      <c r="BK31" s="31">
        <v>0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1">
        <v>0</v>
      </c>
      <c r="BR31" s="31">
        <v>0</v>
      </c>
      <c r="BS31" s="31">
        <v>0</v>
      </c>
      <c r="BT31" s="45">
        <v>0</v>
      </c>
      <c r="BU31" s="45">
        <v>0</v>
      </c>
      <c r="BV31" s="45">
        <v>0</v>
      </c>
      <c r="BW31" s="31">
        <v>0</v>
      </c>
      <c r="BX31" s="31">
        <v>0</v>
      </c>
      <c r="BY31" s="31">
        <v>0</v>
      </c>
    </row>
    <row r="32" spans="1:77">
      <c r="A32" s="23">
        <v>2012</v>
      </c>
      <c r="B32" s="23">
        <v>2131</v>
      </c>
      <c r="C32" s="23" t="s">
        <v>141</v>
      </c>
      <c r="D32" s="23" t="s">
        <v>140</v>
      </c>
      <c r="E32" s="23" t="s">
        <v>88</v>
      </c>
      <c r="F32" s="23" t="s">
        <v>98</v>
      </c>
      <c r="G32" s="20" t="s">
        <v>90</v>
      </c>
      <c r="H32" s="42">
        <v>38335</v>
      </c>
      <c r="I32" s="42">
        <v>41921</v>
      </c>
      <c r="J32" s="20" t="s">
        <v>91</v>
      </c>
      <c r="K32" s="19"/>
      <c r="L32" s="27"/>
      <c r="M32" s="27">
        <v>10</v>
      </c>
      <c r="N32" s="50">
        <v>0</v>
      </c>
      <c r="O32" s="49">
        <v>10</v>
      </c>
      <c r="P32" s="50">
        <v>0</v>
      </c>
      <c r="Q32" s="50">
        <v>8.4</v>
      </c>
      <c r="R32" s="49">
        <v>0</v>
      </c>
      <c r="S32" s="37">
        <v>18.399999999999999</v>
      </c>
      <c r="T32" s="37"/>
      <c r="U32" s="49"/>
      <c r="V32" s="49">
        <v>10.259</v>
      </c>
      <c r="W32" s="49">
        <v>0</v>
      </c>
      <c r="X32" s="49">
        <v>10.259</v>
      </c>
      <c r="Y32" s="49">
        <v>0</v>
      </c>
      <c r="Z32" s="49">
        <v>0</v>
      </c>
      <c r="AA32" s="49">
        <v>0</v>
      </c>
      <c r="AB32" s="48">
        <v>10.259</v>
      </c>
      <c r="AC32" s="47" t="s">
        <v>92</v>
      </c>
      <c r="AD32" s="46"/>
      <c r="AE32" s="46"/>
      <c r="AF32" s="32" t="s">
        <v>92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45">
        <v>0</v>
      </c>
      <c r="BU32" s="45">
        <v>0</v>
      </c>
      <c r="BV32" s="45">
        <v>0</v>
      </c>
      <c r="BW32" s="31">
        <v>0</v>
      </c>
      <c r="BX32" s="31">
        <v>0</v>
      </c>
      <c r="BY32" s="31">
        <v>0</v>
      </c>
    </row>
    <row r="33" spans="1:77">
      <c r="A33" s="23">
        <v>2012</v>
      </c>
      <c r="B33" s="23">
        <v>2132</v>
      </c>
      <c r="C33" s="23" t="s">
        <v>141</v>
      </c>
      <c r="D33" s="23" t="s">
        <v>140</v>
      </c>
      <c r="E33" s="23" t="s">
        <v>88</v>
      </c>
      <c r="F33" s="23" t="s">
        <v>98</v>
      </c>
      <c r="G33" s="20" t="s">
        <v>90</v>
      </c>
      <c r="H33" s="39">
        <v>38335</v>
      </c>
      <c r="I33" s="39">
        <v>41635</v>
      </c>
      <c r="J33" s="22" t="s">
        <v>99</v>
      </c>
      <c r="K33" s="38"/>
      <c r="L33" s="27"/>
      <c r="M33" s="27">
        <v>0</v>
      </c>
      <c r="N33" s="18">
        <v>15</v>
      </c>
      <c r="O33" s="37">
        <v>15</v>
      </c>
      <c r="P33" s="18">
        <v>0</v>
      </c>
      <c r="Q33" s="18">
        <v>0</v>
      </c>
      <c r="R33" s="37">
        <v>0</v>
      </c>
      <c r="S33" s="37">
        <v>15</v>
      </c>
      <c r="T33" s="37"/>
      <c r="U33" s="40"/>
      <c r="V33" s="40">
        <v>0</v>
      </c>
      <c r="W33" s="40">
        <v>15</v>
      </c>
      <c r="X33" s="37">
        <v>15</v>
      </c>
      <c r="Y33" s="40">
        <v>0</v>
      </c>
      <c r="Z33" s="37">
        <v>0</v>
      </c>
      <c r="AA33" s="40">
        <v>0</v>
      </c>
      <c r="AB33" s="35">
        <v>15</v>
      </c>
      <c r="AC33" s="34" t="s">
        <v>92</v>
      </c>
      <c r="AD33" s="33"/>
      <c r="AE33" s="33"/>
      <c r="AF33" s="32" t="s">
        <v>92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44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0</v>
      </c>
      <c r="BS33" s="31">
        <v>0</v>
      </c>
      <c r="BT33" s="31">
        <v>0</v>
      </c>
      <c r="BU33" s="31">
        <v>0</v>
      </c>
      <c r="BV33" s="31">
        <v>0</v>
      </c>
      <c r="BW33" s="31">
        <v>0</v>
      </c>
      <c r="BX33" s="31">
        <v>0</v>
      </c>
      <c r="BY33" s="31">
        <v>0</v>
      </c>
    </row>
    <row r="34" spans="1:77">
      <c r="A34" s="23">
        <v>2012</v>
      </c>
      <c r="B34" s="23">
        <v>2167</v>
      </c>
      <c r="C34" s="23" t="s">
        <v>142</v>
      </c>
      <c r="D34" s="23" t="s">
        <v>143</v>
      </c>
      <c r="E34" s="23" t="s">
        <v>88</v>
      </c>
      <c r="F34" s="23" t="s">
        <v>89</v>
      </c>
      <c r="G34" s="20" t="s">
        <v>90</v>
      </c>
      <c r="H34" s="43">
        <v>38456</v>
      </c>
      <c r="I34" s="42">
        <v>40574</v>
      </c>
      <c r="J34" s="22" t="s">
        <v>91</v>
      </c>
      <c r="K34" s="38"/>
      <c r="L34" s="27"/>
      <c r="M34" s="27">
        <v>7</v>
      </c>
      <c r="N34" s="41">
        <v>0</v>
      </c>
      <c r="O34" s="37">
        <v>7</v>
      </c>
      <c r="P34" s="18">
        <v>53.2</v>
      </c>
      <c r="Q34" s="41">
        <v>39.1</v>
      </c>
      <c r="R34" s="41">
        <v>0</v>
      </c>
      <c r="S34" s="37">
        <v>99.300000000000011</v>
      </c>
      <c r="T34" s="37"/>
      <c r="U34" s="37"/>
      <c r="V34" s="37">
        <v>6.3</v>
      </c>
      <c r="W34" s="37">
        <v>0</v>
      </c>
      <c r="X34" s="37">
        <v>6.3</v>
      </c>
      <c r="Y34" s="40">
        <v>86.4</v>
      </c>
      <c r="Z34" s="36">
        <v>20.7</v>
      </c>
      <c r="AA34" s="36">
        <v>0</v>
      </c>
      <c r="AB34" s="35">
        <v>113.4</v>
      </c>
      <c r="AC34" s="34" t="s">
        <v>94</v>
      </c>
      <c r="AD34" s="33" t="s">
        <v>144</v>
      </c>
      <c r="AE34" s="33" t="s">
        <v>145</v>
      </c>
      <c r="AF34" s="32" t="s">
        <v>94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370</v>
      </c>
      <c r="AT34" s="31">
        <v>332</v>
      </c>
      <c r="AU34" s="11">
        <v>38</v>
      </c>
      <c r="AV34" s="31">
        <v>370</v>
      </c>
      <c r="AW34" s="31">
        <v>0</v>
      </c>
      <c r="AX34" s="31">
        <v>0</v>
      </c>
      <c r="AY34" s="31">
        <v>0</v>
      </c>
      <c r="AZ34" s="31">
        <v>0</v>
      </c>
      <c r="BA34" s="31">
        <v>45146</v>
      </c>
      <c r="BB34" s="31">
        <v>45146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15550</v>
      </c>
      <c r="BJ34" s="31">
        <v>12450</v>
      </c>
      <c r="BK34" s="31">
        <v>3100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</row>
    <row r="35" spans="1:77">
      <c r="A35" s="23">
        <v>2012</v>
      </c>
      <c r="B35" s="23" t="s">
        <v>146</v>
      </c>
      <c r="C35" s="23" t="s">
        <v>142</v>
      </c>
      <c r="D35" s="23" t="s">
        <v>143</v>
      </c>
      <c r="E35" s="23" t="s">
        <v>88</v>
      </c>
      <c r="F35" s="23" t="s">
        <v>89</v>
      </c>
      <c r="G35" s="22" t="s">
        <v>90</v>
      </c>
      <c r="H35" s="39">
        <v>38456</v>
      </c>
      <c r="I35" s="39">
        <v>40634</v>
      </c>
      <c r="J35" s="22" t="s">
        <v>147</v>
      </c>
      <c r="K35" s="38"/>
      <c r="L35" s="17"/>
      <c r="M35" s="17">
        <v>0</v>
      </c>
      <c r="N35" s="17">
        <v>0</v>
      </c>
      <c r="O35" s="37">
        <v>0</v>
      </c>
      <c r="P35" s="17">
        <v>0</v>
      </c>
      <c r="Q35" s="17">
        <v>0</v>
      </c>
      <c r="R35" s="17">
        <v>150</v>
      </c>
      <c r="S35" s="37">
        <v>150</v>
      </c>
      <c r="T35" s="37"/>
      <c r="U35" s="17"/>
      <c r="V35" s="17">
        <v>0</v>
      </c>
      <c r="W35" s="17">
        <v>0</v>
      </c>
      <c r="X35" s="36">
        <v>0</v>
      </c>
      <c r="Y35" s="17">
        <v>0</v>
      </c>
      <c r="Z35" s="17">
        <v>0</v>
      </c>
      <c r="AA35" s="36">
        <v>148.33099999999999</v>
      </c>
      <c r="AB35" s="35">
        <v>148.33099999999999</v>
      </c>
      <c r="AC35" s="34" t="s">
        <v>94</v>
      </c>
      <c r="AD35" s="33"/>
      <c r="AE35" s="33"/>
      <c r="AF35" s="32" t="s">
        <v>92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  <c r="BF35" s="31">
        <v>0</v>
      </c>
      <c r="BG35" s="31">
        <v>0</v>
      </c>
      <c r="BH35" s="31">
        <v>0</v>
      </c>
      <c r="BI35" s="31">
        <v>0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v>0</v>
      </c>
      <c r="BU35" s="31">
        <v>0</v>
      </c>
      <c r="BV35" s="31">
        <v>0</v>
      </c>
      <c r="BW35" s="31">
        <v>0</v>
      </c>
      <c r="BX35" s="31">
        <v>0</v>
      </c>
      <c r="BY35" s="31">
        <v>0</v>
      </c>
    </row>
    <row r="36" spans="1:77">
      <c r="A36" s="23">
        <v>2013</v>
      </c>
      <c r="B36" s="23">
        <v>2381</v>
      </c>
      <c r="C36" s="23" t="s">
        <v>148</v>
      </c>
      <c r="D36" s="23" t="s">
        <v>149</v>
      </c>
      <c r="E36" s="23" t="s">
        <v>88</v>
      </c>
      <c r="F36" s="23" t="s">
        <v>150</v>
      </c>
      <c r="G36" s="22" t="s">
        <v>90</v>
      </c>
      <c r="H36" s="30">
        <v>39422</v>
      </c>
      <c r="I36" s="30">
        <v>41136</v>
      </c>
      <c r="J36" s="20" t="s">
        <v>91</v>
      </c>
      <c r="K36" s="19"/>
      <c r="L36" s="27"/>
      <c r="M36" s="27">
        <v>50</v>
      </c>
      <c r="N36" s="18">
        <v>0</v>
      </c>
      <c r="O36" s="18">
        <v>50</v>
      </c>
      <c r="P36" s="26">
        <v>0</v>
      </c>
      <c r="Q36" s="26">
        <v>16.670000000000002</v>
      </c>
      <c r="R36" s="25">
        <v>22.22</v>
      </c>
      <c r="S36" s="24">
        <v>88.89</v>
      </c>
      <c r="T36" s="18"/>
      <c r="U36" s="17"/>
      <c r="V36" s="17">
        <v>40.371324999999999</v>
      </c>
      <c r="W36" s="17">
        <v>0</v>
      </c>
      <c r="X36" s="17">
        <v>40.371324999999999</v>
      </c>
      <c r="Y36" s="17">
        <v>0</v>
      </c>
      <c r="Z36" s="17">
        <v>3.1256249999999999</v>
      </c>
      <c r="AA36" s="17">
        <v>5.5549999999999997</v>
      </c>
      <c r="AB36" s="17">
        <v>49.051949999999998</v>
      </c>
      <c r="AC36" s="16" t="s">
        <v>92</v>
      </c>
      <c r="AD36" s="15"/>
      <c r="AE36" s="15"/>
      <c r="AF36" s="14" t="s">
        <v>94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966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>
      <c r="A37" s="23">
        <v>2013</v>
      </c>
      <c r="B37" s="23" t="s">
        <v>151</v>
      </c>
      <c r="C37" s="23" t="s">
        <v>152</v>
      </c>
      <c r="D37" s="23" t="s">
        <v>153</v>
      </c>
      <c r="E37" s="23" t="s">
        <v>88</v>
      </c>
      <c r="F37" s="23" t="s">
        <v>89</v>
      </c>
      <c r="G37" s="22" t="s">
        <v>90</v>
      </c>
      <c r="H37" s="30">
        <v>40246</v>
      </c>
      <c r="I37" s="30">
        <v>41415</v>
      </c>
      <c r="J37" s="20" t="s">
        <v>91</v>
      </c>
      <c r="K37" s="19"/>
      <c r="L37" s="27"/>
      <c r="M37" s="27">
        <v>52.8</v>
      </c>
      <c r="N37" s="18">
        <v>0</v>
      </c>
      <c r="O37" s="18">
        <v>52.8</v>
      </c>
      <c r="P37" s="26">
        <v>13.2</v>
      </c>
      <c r="Q37" s="26">
        <v>12.9</v>
      </c>
      <c r="R37" s="25">
        <v>0</v>
      </c>
      <c r="S37" s="24">
        <v>78.900000000000006</v>
      </c>
      <c r="T37" s="18"/>
      <c r="U37" s="17"/>
      <c r="V37" s="17">
        <v>50.2</v>
      </c>
      <c r="W37" s="17">
        <v>0</v>
      </c>
      <c r="X37" s="17">
        <v>50.2</v>
      </c>
      <c r="Y37" s="17">
        <v>11.600000000000001</v>
      </c>
      <c r="Z37" s="17">
        <v>10.7</v>
      </c>
      <c r="AA37" s="17">
        <v>0</v>
      </c>
      <c r="AB37" s="17">
        <v>72.5</v>
      </c>
      <c r="AC37" s="16" t="s">
        <v>94</v>
      </c>
      <c r="AD37" s="15" t="s">
        <v>154</v>
      </c>
      <c r="AE37" s="15" t="s">
        <v>155</v>
      </c>
      <c r="AF37" s="14" t="s">
        <v>94</v>
      </c>
      <c r="AG37" s="13">
        <v>0</v>
      </c>
      <c r="AH37" s="13">
        <v>0</v>
      </c>
      <c r="AI37" s="12">
        <v>0</v>
      </c>
      <c r="AJ37" s="12">
        <v>17300</v>
      </c>
      <c r="AK37" s="12">
        <v>17300</v>
      </c>
      <c r="AL37" s="12">
        <v>0</v>
      </c>
      <c r="AM37" s="12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216</v>
      </c>
      <c r="AT37" s="11">
        <v>0</v>
      </c>
      <c r="AU37" s="11">
        <v>216</v>
      </c>
      <c r="AV37" s="11">
        <v>216</v>
      </c>
      <c r="AW37" s="11">
        <v>0</v>
      </c>
      <c r="AX37" s="11">
        <v>0</v>
      </c>
      <c r="AY37" s="11">
        <v>0</v>
      </c>
      <c r="AZ37" s="11">
        <v>0</v>
      </c>
      <c r="BA37" s="11">
        <v>8154</v>
      </c>
      <c r="BB37" s="11">
        <v>8154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5773</v>
      </c>
      <c r="BJ37" s="11">
        <v>5273</v>
      </c>
      <c r="BK37" s="11">
        <v>500</v>
      </c>
      <c r="BL37" s="11">
        <v>0</v>
      </c>
      <c r="BM37" s="11">
        <v>83823</v>
      </c>
      <c r="BN37" s="11">
        <v>45151</v>
      </c>
      <c r="BO37" s="11">
        <v>38672</v>
      </c>
      <c r="BP37" s="11">
        <v>0</v>
      </c>
      <c r="BQ37" s="11">
        <v>0</v>
      </c>
      <c r="BR37" s="11">
        <v>0</v>
      </c>
      <c r="BS37" s="11">
        <v>0</v>
      </c>
      <c r="BT37" s="11">
        <v>6500</v>
      </c>
      <c r="BU37" s="11">
        <v>3250</v>
      </c>
      <c r="BV37" s="11">
        <v>3250</v>
      </c>
      <c r="BW37" s="11">
        <v>0</v>
      </c>
      <c r="BX37" s="11">
        <v>0</v>
      </c>
      <c r="BY37" s="11">
        <v>0</v>
      </c>
    </row>
    <row r="38" spans="1:77">
      <c r="A38" s="23">
        <v>2013</v>
      </c>
      <c r="B38" s="23" t="s">
        <v>156</v>
      </c>
      <c r="C38" s="23" t="s">
        <v>157</v>
      </c>
      <c r="D38" s="23" t="s">
        <v>158</v>
      </c>
      <c r="E38" s="23" t="s">
        <v>88</v>
      </c>
      <c r="F38" s="23" t="s">
        <v>159</v>
      </c>
      <c r="G38" s="22" t="s">
        <v>111</v>
      </c>
      <c r="H38" s="28">
        <v>39168</v>
      </c>
      <c r="I38" s="28" t="s">
        <v>160</v>
      </c>
      <c r="J38" s="20" t="s">
        <v>99</v>
      </c>
      <c r="K38" s="19"/>
      <c r="L38" s="27"/>
      <c r="M38" s="27">
        <v>0</v>
      </c>
      <c r="N38" s="18">
        <v>10</v>
      </c>
      <c r="O38" s="18">
        <v>10</v>
      </c>
      <c r="P38" s="26">
        <v>0</v>
      </c>
      <c r="Q38" s="26">
        <v>0</v>
      </c>
      <c r="R38" s="25">
        <v>0</v>
      </c>
      <c r="S38" s="24">
        <v>10</v>
      </c>
      <c r="T38" s="18"/>
      <c r="U38" s="17"/>
      <c r="V38" s="17">
        <v>0</v>
      </c>
      <c r="W38" s="17">
        <v>10</v>
      </c>
      <c r="X38" s="17">
        <v>10</v>
      </c>
      <c r="Y38" s="17">
        <v>0</v>
      </c>
      <c r="Z38" s="17">
        <v>0</v>
      </c>
      <c r="AA38" s="17">
        <v>0</v>
      </c>
      <c r="AB38" s="17">
        <v>10</v>
      </c>
      <c r="AC38" s="16" t="s">
        <v>92</v>
      </c>
      <c r="AD38" s="15"/>
      <c r="AE38" s="15"/>
      <c r="AF38" s="14" t="s">
        <v>92</v>
      </c>
      <c r="AG38" s="13">
        <v>0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>
      <c r="A39" s="23">
        <v>2013</v>
      </c>
      <c r="B39" s="23" t="s">
        <v>161</v>
      </c>
      <c r="C39" s="23" t="s">
        <v>162</v>
      </c>
      <c r="D39" s="23" t="s">
        <v>163</v>
      </c>
      <c r="E39" s="23" t="s">
        <v>88</v>
      </c>
      <c r="F39" s="23" t="s">
        <v>159</v>
      </c>
      <c r="G39" s="22" t="s">
        <v>111</v>
      </c>
      <c r="H39" s="28">
        <v>39409</v>
      </c>
      <c r="I39" s="28" t="s">
        <v>160</v>
      </c>
      <c r="J39" s="20" t="s">
        <v>99</v>
      </c>
      <c r="K39" s="19"/>
      <c r="L39" s="27"/>
      <c r="M39" s="27">
        <v>0</v>
      </c>
      <c r="N39" s="18">
        <v>7.5</v>
      </c>
      <c r="O39" s="18">
        <v>7.5</v>
      </c>
      <c r="P39" s="26">
        <v>0</v>
      </c>
      <c r="Q39" s="26">
        <v>0</v>
      </c>
      <c r="R39" s="25">
        <v>0</v>
      </c>
      <c r="S39" s="24">
        <v>7.5</v>
      </c>
      <c r="T39" s="18"/>
      <c r="U39" s="17"/>
      <c r="V39" s="17">
        <v>0</v>
      </c>
      <c r="W39" s="17">
        <v>7.5</v>
      </c>
      <c r="X39" s="17">
        <v>7.5</v>
      </c>
      <c r="Y39" s="17">
        <v>0</v>
      </c>
      <c r="Z39" s="17">
        <v>0</v>
      </c>
      <c r="AA39" s="17">
        <v>0</v>
      </c>
      <c r="AB39" s="17">
        <v>7.5</v>
      </c>
      <c r="AC39" s="16" t="s">
        <v>92</v>
      </c>
      <c r="AD39" s="15"/>
      <c r="AE39" s="15"/>
      <c r="AF39" s="14" t="s">
        <v>92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</row>
    <row r="40" spans="1:77">
      <c r="A40" s="23">
        <v>2014</v>
      </c>
      <c r="B40" s="23">
        <v>1711</v>
      </c>
      <c r="C40" s="23" t="s">
        <v>164</v>
      </c>
      <c r="D40" s="23">
        <v>26522</v>
      </c>
      <c r="E40" s="23" t="s">
        <v>88</v>
      </c>
      <c r="F40" s="23" t="s">
        <v>89</v>
      </c>
      <c r="G40" s="22" t="s">
        <v>90</v>
      </c>
      <c r="H40" s="29">
        <v>39513</v>
      </c>
      <c r="I40" s="28">
        <v>41460</v>
      </c>
      <c r="J40" s="20" t="s">
        <v>91</v>
      </c>
      <c r="K40" s="19"/>
      <c r="L40" s="27"/>
      <c r="M40" s="27">
        <v>90</v>
      </c>
      <c r="N40" s="18">
        <v>0</v>
      </c>
      <c r="O40" s="18">
        <v>90</v>
      </c>
      <c r="P40" s="26">
        <v>127.7</v>
      </c>
      <c r="Q40" s="26">
        <v>78.2</v>
      </c>
      <c r="R40" s="25">
        <v>0</v>
      </c>
      <c r="S40" s="24">
        <v>295.89999999999998</v>
      </c>
      <c r="T40" s="18"/>
      <c r="U40" s="17"/>
      <c r="V40" s="17">
        <v>95.98</v>
      </c>
      <c r="W40" s="17">
        <v>0</v>
      </c>
      <c r="X40" s="17">
        <v>95.98</v>
      </c>
      <c r="Y40" s="17">
        <v>504.36999999999995</v>
      </c>
      <c r="Z40" s="17">
        <v>209.71</v>
      </c>
      <c r="AA40" s="17">
        <v>0</v>
      </c>
      <c r="AB40" s="17">
        <v>810.06</v>
      </c>
      <c r="AC40" s="16" t="s">
        <v>94</v>
      </c>
      <c r="AD40" s="15" t="s">
        <v>165</v>
      </c>
      <c r="AE40" s="15" t="s">
        <v>166</v>
      </c>
      <c r="AF40" s="14" t="s">
        <v>94</v>
      </c>
      <c r="AG40" s="13">
        <v>0</v>
      </c>
      <c r="AH40" s="13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1">
        <v>0</v>
      </c>
      <c r="AO40" s="11">
        <v>0</v>
      </c>
      <c r="AP40" s="11">
        <v>0</v>
      </c>
      <c r="AQ40" s="11">
        <v>275369</v>
      </c>
      <c r="AR40" s="11">
        <v>0</v>
      </c>
      <c r="AS40" s="11">
        <v>66</v>
      </c>
      <c r="AT40" s="11">
        <v>66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</row>
    <row r="41" spans="1:77">
      <c r="A41" s="23">
        <v>2014</v>
      </c>
      <c r="B41" s="23">
        <v>2413</v>
      </c>
      <c r="C41" s="23" t="s">
        <v>164</v>
      </c>
      <c r="D41" s="23">
        <v>26523</v>
      </c>
      <c r="E41" s="23" t="s">
        <v>88</v>
      </c>
      <c r="F41" s="23" t="s">
        <v>89</v>
      </c>
      <c r="G41" s="22" t="s">
        <v>90</v>
      </c>
      <c r="H41" s="29">
        <v>39513</v>
      </c>
      <c r="I41" s="28">
        <v>41460</v>
      </c>
      <c r="J41" s="20" t="s">
        <v>99</v>
      </c>
      <c r="K41" s="19"/>
      <c r="L41" s="27"/>
      <c r="M41" s="27">
        <v>0</v>
      </c>
      <c r="N41" s="18">
        <v>90</v>
      </c>
      <c r="O41" s="18">
        <v>90</v>
      </c>
      <c r="P41" s="26">
        <v>0</v>
      </c>
      <c r="Q41" s="26">
        <v>0</v>
      </c>
      <c r="R41" s="25">
        <v>0</v>
      </c>
      <c r="S41" s="24">
        <v>90</v>
      </c>
      <c r="T41" s="18"/>
      <c r="U41" s="17"/>
      <c r="V41" s="17">
        <v>0</v>
      </c>
      <c r="W41" s="17">
        <v>96.4</v>
      </c>
      <c r="X41" s="17">
        <v>96.4</v>
      </c>
      <c r="Y41" s="17">
        <v>0</v>
      </c>
      <c r="Z41" s="17">
        <v>0</v>
      </c>
      <c r="AA41" s="17">
        <v>0</v>
      </c>
      <c r="AB41" s="17">
        <v>96.4</v>
      </c>
      <c r="AC41" s="16" t="s">
        <v>94</v>
      </c>
      <c r="AD41" s="15"/>
      <c r="AE41" s="15"/>
      <c r="AF41" s="14" t="s">
        <v>94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1">
        <v>0</v>
      </c>
      <c r="AO41" s="11">
        <v>0</v>
      </c>
      <c r="AP41" s="11">
        <v>0</v>
      </c>
      <c r="AQ41" s="11">
        <v>275369</v>
      </c>
      <c r="AR41" s="11">
        <v>0</v>
      </c>
      <c r="AS41" s="11">
        <v>66</v>
      </c>
      <c r="AT41" s="11">
        <v>66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</row>
    <row r="42" spans="1:77">
      <c r="A42" s="23">
        <v>2015</v>
      </c>
      <c r="B42" s="23">
        <v>1841</v>
      </c>
      <c r="C42" s="23" t="s">
        <v>167</v>
      </c>
      <c r="D42" s="23" t="s">
        <v>168</v>
      </c>
      <c r="E42" s="23" t="s">
        <v>88</v>
      </c>
      <c r="F42" s="23" t="s">
        <v>89</v>
      </c>
      <c r="G42" s="22" t="s">
        <v>90</v>
      </c>
      <c r="H42" s="29">
        <v>37161</v>
      </c>
      <c r="I42" s="28">
        <v>40133</v>
      </c>
      <c r="J42" s="20" t="s">
        <v>91</v>
      </c>
      <c r="K42" s="19"/>
      <c r="L42" s="27"/>
      <c r="M42" s="27">
        <v>10.074999999999999</v>
      </c>
      <c r="N42" s="18">
        <v>0</v>
      </c>
      <c r="O42" s="18">
        <v>10.074999999999999</v>
      </c>
      <c r="P42" s="26">
        <v>0</v>
      </c>
      <c r="Q42" s="26">
        <v>4.4000000000000004</v>
      </c>
      <c r="R42" s="25">
        <v>0</v>
      </c>
      <c r="S42" s="24">
        <v>14.475</v>
      </c>
      <c r="T42" s="18"/>
      <c r="U42" s="17"/>
      <c r="V42" s="17">
        <v>8.7230000000000008</v>
      </c>
      <c r="W42" s="17">
        <v>0</v>
      </c>
      <c r="X42" s="17">
        <v>8.7230000000000008</v>
      </c>
      <c r="Y42" s="17">
        <v>0</v>
      </c>
      <c r="Z42" s="17">
        <v>3.3</v>
      </c>
      <c r="AA42" s="17">
        <v>0</v>
      </c>
      <c r="AB42" s="17">
        <v>12.023</v>
      </c>
      <c r="AC42" s="16" t="s">
        <v>92</v>
      </c>
      <c r="AD42" s="15"/>
      <c r="AE42" s="15"/>
      <c r="AF42" s="14" t="s">
        <v>92</v>
      </c>
      <c r="AG42" s="13">
        <v>0</v>
      </c>
      <c r="AH42" s="13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>
      <c r="A43" s="23">
        <v>2015</v>
      </c>
      <c r="B43" s="23">
        <v>2319</v>
      </c>
      <c r="C43" s="23" t="s">
        <v>169</v>
      </c>
      <c r="D43" s="23" t="s">
        <v>170</v>
      </c>
      <c r="E43" s="23" t="s">
        <v>88</v>
      </c>
      <c r="F43" s="23" t="s">
        <v>89</v>
      </c>
      <c r="G43" s="22" t="s">
        <v>90</v>
      </c>
      <c r="H43" s="29">
        <v>39140</v>
      </c>
      <c r="I43" s="28">
        <v>41474</v>
      </c>
      <c r="J43" s="20" t="s">
        <v>99</v>
      </c>
      <c r="K43" s="19"/>
      <c r="L43" s="27"/>
      <c r="M43" s="27">
        <v>0</v>
      </c>
      <c r="N43" s="18">
        <v>300</v>
      </c>
      <c r="O43" s="18">
        <v>300</v>
      </c>
      <c r="P43" s="26">
        <v>0</v>
      </c>
      <c r="Q43" s="26">
        <v>180</v>
      </c>
      <c r="R43" s="25">
        <v>301</v>
      </c>
      <c r="S43" s="24">
        <v>781</v>
      </c>
      <c r="T43" s="18"/>
      <c r="U43" s="17"/>
      <c r="V43" s="17">
        <v>0</v>
      </c>
      <c r="W43" s="17">
        <v>300</v>
      </c>
      <c r="X43" s="17">
        <v>300</v>
      </c>
      <c r="Y43" s="17">
        <v>0</v>
      </c>
      <c r="Z43" s="17">
        <v>120.99</v>
      </c>
      <c r="AA43" s="17">
        <v>500</v>
      </c>
      <c r="AB43" s="17">
        <v>920.99</v>
      </c>
      <c r="AC43" s="16" t="s">
        <v>92</v>
      </c>
      <c r="AD43" s="15"/>
      <c r="AE43" s="15"/>
      <c r="AF43" s="14" t="s">
        <v>92</v>
      </c>
      <c r="AG43" s="13">
        <v>0</v>
      </c>
      <c r="AH43" s="13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>
      <c r="A44" s="23">
        <v>2016</v>
      </c>
      <c r="B44" s="23" t="s">
        <v>171</v>
      </c>
      <c r="C44" s="23" t="s">
        <v>172</v>
      </c>
      <c r="D44" s="23" t="s">
        <v>173</v>
      </c>
      <c r="E44" s="23" t="s">
        <v>88</v>
      </c>
      <c r="F44" s="23" t="s">
        <v>174</v>
      </c>
      <c r="G44" s="22" t="s">
        <v>90</v>
      </c>
      <c r="H44" s="29">
        <v>39412</v>
      </c>
      <c r="I44" s="28">
        <v>42354</v>
      </c>
      <c r="J44" s="20" t="s">
        <v>91</v>
      </c>
      <c r="K44" s="19"/>
      <c r="L44" s="27"/>
      <c r="M44" s="27">
        <v>80</v>
      </c>
      <c r="N44" s="18">
        <v>0</v>
      </c>
      <c r="O44" s="18">
        <v>80</v>
      </c>
      <c r="P44" s="26">
        <v>0</v>
      </c>
      <c r="Q44" s="26">
        <v>25.3</v>
      </c>
      <c r="R44" s="25">
        <v>0</v>
      </c>
      <c r="S44" s="24">
        <v>105.3</v>
      </c>
      <c r="T44" s="18"/>
      <c r="U44" s="17"/>
      <c r="V44" s="17">
        <v>78.769000000000005</v>
      </c>
      <c r="W44" s="17">
        <v>0</v>
      </c>
      <c r="X44" s="17">
        <v>78.769000000000005</v>
      </c>
      <c r="Y44" s="17">
        <v>0</v>
      </c>
      <c r="Z44" s="17">
        <v>15.93</v>
      </c>
      <c r="AA44" s="17">
        <v>0</v>
      </c>
      <c r="AB44" s="17">
        <v>94.699000000000012</v>
      </c>
      <c r="AC44" s="16" t="s">
        <v>92</v>
      </c>
      <c r="AD44" s="15"/>
      <c r="AE44" s="15"/>
      <c r="AF44" s="14" t="s">
        <v>94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79980</v>
      </c>
      <c r="BN44" s="11">
        <v>40933.764000000003</v>
      </c>
      <c r="BO44" s="11">
        <v>39046.236000000004</v>
      </c>
      <c r="BP44" s="11">
        <v>0</v>
      </c>
      <c r="BQ44" s="11">
        <v>0</v>
      </c>
      <c r="BR44" s="11">
        <v>0</v>
      </c>
      <c r="BS44" s="11">
        <v>0</v>
      </c>
      <c r="BT44" s="11">
        <v>19405</v>
      </c>
      <c r="BU44" s="11">
        <v>13583.5</v>
      </c>
      <c r="BV44" s="11">
        <v>5821.5</v>
      </c>
      <c r="BW44" s="11">
        <v>0</v>
      </c>
      <c r="BX44" s="11">
        <v>0</v>
      </c>
      <c r="BY44" s="11">
        <v>0</v>
      </c>
    </row>
    <row r="45" spans="1:77">
      <c r="A45" s="23">
        <v>2016</v>
      </c>
      <c r="B45" s="23">
        <v>2546</v>
      </c>
      <c r="C45" s="23" t="s">
        <v>175</v>
      </c>
      <c r="D45" s="23" t="s">
        <v>176</v>
      </c>
      <c r="E45" s="23" t="s">
        <v>88</v>
      </c>
      <c r="F45" s="23" t="s">
        <v>177</v>
      </c>
      <c r="G45" s="22" t="s">
        <v>90</v>
      </c>
      <c r="H45" s="29">
        <v>40072</v>
      </c>
      <c r="I45" s="28">
        <v>41912</v>
      </c>
      <c r="J45" s="20" t="s">
        <v>91</v>
      </c>
      <c r="K45" s="19"/>
      <c r="L45" s="27"/>
      <c r="M45" s="27">
        <v>70</v>
      </c>
      <c r="N45" s="18">
        <v>0</v>
      </c>
      <c r="O45" s="18">
        <v>70</v>
      </c>
      <c r="P45" s="26">
        <v>0</v>
      </c>
      <c r="Q45" s="26">
        <v>8</v>
      </c>
      <c r="R45" s="25">
        <v>0</v>
      </c>
      <c r="S45" s="24">
        <v>78</v>
      </c>
      <c r="T45" s="18"/>
      <c r="U45" s="17"/>
      <c r="V45" s="17">
        <v>65.266999999999996</v>
      </c>
      <c r="W45" s="17">
        <v>0</v>
      </c>
      <c r="X45" s="17">
        <v>65.266999999999996</v>
      </c>
      <c r="Y45" s="17">
        <v>0</v>
      </c>
      <c r="Z45" s="17">
        <v>8.06</v>
      </c>
      <c r="AA45" s="17">
        <v>0</v>
      </c>
      <c r="AB45" s="17">
        <v>73.326999999999998</v>
      </c>
      <c r="AC45" s="16" t="s">
        <v>92</v>
      </c>
      <c r="AD45" s="15"/>
      <c r="AE45" s="15"/>
      <c r="AF45" s="14" t="s">
        <v>94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500603</v>
      </c>
      <c r="AR45" s="11">
        <v>0</v>
      </c>
      <c r="AS45" s="11">
        <v>385.4</v>
      </c>
      <c r="AT45" s="11">
        <v>0</v>
      </c>
      <c r="AU45" s="11">
        <v>385.4</v>
      </c>
      <c r="AV45" s="11">
        <v>354.56799999999998</v>
      </c>
      <c r="AW45" s="11">
        <v>30.831999999999997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2300</v>
      </c>
      <c r="BH45" s="11">
        <v>3000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>
      <c r="A46" s="23">
        <v>2016</v>
      </c>
      <c r="B46" s="23">
        <v>2201</v>
      </c>
      <c r="C46" s="23" t="s">
        <v>178</v>
      </c>
      <c r="D46" s="23" t="s">
        <v>179</v>
      </c>
      <c r="E46" s="23" t="s">
        <v>88</v>
      </c>
      <c r="F46" s="23" t="s">
        <v>177</v>
      </c>
      <c r="G46" s="22" t="s">
        <v>90</v>
      </c>
      <c r="H46" s="29">
        <v>38680</v>
      </c>
      <c r="I46" s="28">
        <v>41304</v>
      </c>
      <c r="J46" s="20" t="s">
        <v>91</v>
      </c>
      <c r="K46" s="19"/>
      <c r="L46" s="27"/>
      <c r="M46" s="27">
        <v>50</v>
      </c>
      <c r="N46" s="18">
        <v>0</v>
      </c>
      <c r="O46" s="18">
        <v>50</v>
      </c>
      <c r="P46" s="26">
        <v>0</v>
      </c>
      <c r="Q46" s="26">
        <v>16.7</v>
      </c>
      <c r="R46" s="25">
        <v>0</v>
      </c>
      <c r="S46" s="24">
        <v>66.7</v>
      </c>
      <c r="T46" s="18"/>
      <c r="U46" s="17"/>
      <c r="V46" s="17">
        <v>39.698</v>
      </c>
      <c r="W46" s="17">
        <v>0</v>
      </c>
      <c r="X46" s="17">
        <v>39.698</v>
      </c>
      <c r="Y46" s="17">
        <v>0</v>
      </c>
      <c r="Z46" s="17">
        <v>17.100000000000001</v>
      </c>
      <c r="AA46" s="17">
        <v>0</v>
      </c>
      <c r="AB46" s="17">
        <v>56.798000000000002</v>
      </c>
      <c r="AC46" s="16" t="s">
        <v>92</v>
      </c>
      <c r="AD46" s="15"/>
      <c r="AE46" s="15"/>
      <c r="AF46" s="14" t="s">
        <v>94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230</v>
      </c>
      <c r="AT46" s="11">
        <v>0</v>
      </c>
      <c r="AU46" s="11">
        <v>230</v>
      </c>
      <c r="AV46" s="11">
        <v>0</v>
      </c>
      <c r="AW46" s="11">
        <v>230</v>
      </c>
      <c r="AX46" s="11">
        <v>0</v>
      </c>
      <c r="AY46" s="11">
        <v>0</v>
      </c>
      <c r="AZ46" s="11">
        <v>0</v>
      </c>
      <c r="BA46" s="11">
        <v>5142</v>
      </c>
      <c r="BB46" s="11">
        <v>0</v>
      </c>
      <c r="BC46" s="11">
        <v>5142</v>
      </c>
      <c r="BD46" s="11">
        <v>1461</v>
      </c>
      <c r="BE46" s="11">
        <v>0</v>
      </c>
      <c r="BF46" s="11">
        <v>0</v>
      </c>
      <c r="BG46" s="11">
        <v>50</v>
      </c>
      <c r="BH46" s="11">
        <v>30100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>
      <c r="A47" s="23">
        <v>2016</v>
      </c>
      <c r="B47" s="23" t="s">
        <v>180</v>
      </c>
      <c r="C47" s="23" t="s">
        <v>181</v>
      </c>
      <c r="D47" s="23" t="s">
        <v>182</v>
      </c>
      <c r="E47" s="23" t="s">
        <v>88</v>
      </c>
      <c r="F47" s="23" t="s">
        <v>177</v>
      </c>
      <c r="G47" s="22" t="s">
        <v>90</v>
      </c>
      <c r="H47" s="29">
        <v>37637</v>
      </c>
      <c r="I47" s="28">
        <v>42004</v>
      </c>
      <c r="J47" s="20" t="s">
        <v>91</v>
      </c>
      <c r="K47" s="19"/>
      <c r="L47" s="27"/>
      <c r="M47" s="27">
        <v>120.092</v>
      </c>
      <c r="N47" s="18">
        <v>0</v>
      </c>
      <c r="O47" s="18">
        <v>120.092</v>
      </c>
      <c r="P47" s="26">
        <v>0</v>
      </c>
      <c r="Q47" s="26">
        <v>118.5</v>
      </c>
      <c r="R47" s="25">
        <v>3.04</v>
      </c>
      <c r="S47" s="24">
        <v>241.63199999999998</v>
      </c>
      <c r="T47" s="18"/>
      <c r="U47" s="17"/>
      <c r="V47" s="17">
        <v>129.03699999999998</v>
      </c>
      <c r="W47" s="17">
        <v>0</v>
      </c>
      <c r="X47" s="17">
        <v>129.03699999999998</v>
      </c>
      <c r="Y47" s="17">
        <v>0</v>
      </c>
      <c r="Z47" s="17">
        <v>107.34</v>
      </c>
      <c r="AA47" s="17">
        <v>3.1</v>
      </c>
      <c r="AB47" s="17">
        <v>239.47699999999998</v>
      </c>
      <c r="AC47" s="16" t="s">
        <v>92</v>
      </c>
      <c r="AD47" s="15"/>
      <c r="AE47" s="15"/>
      <c r="AF47" s="14" t="s">
        <v>94</v>
      </c>
      <c r="AG47" s="13">
        <v>0</v>
      </c>
      <c r="AH47" s="13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113307.51302487667</v>
      </c>
      <c r="BB47" s="11">
        <v>56223.67770072112</v>
      </c>
      <c r="BC47" s="11">
        <v>57083.835324155545</v>
      </c>
      <c r="BD47" s="11">
        <v>20047.193306421006</v>
      </c>
      <c r="BE47" s="11">
        <v>311.65131283856056</v>
      </c>
      <c r="BF47" s="11">
        <v>711.45542559431397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>
      <c r="A48" s="23">
        <v>2016</v>
      </c>
      <c r="B48" s="23" t="s">
        <v>183</v>
      </c>
      <c r="C48" s="23" t="s">
        <v>181</v>
      </c>
      <c r="D48" s="23" t="s">
        <v>182</v>
      </c>
      <c r="E48" s="23" t="s">
        <v>88</v>
      </c>
      <c r="F48" s="23" t="s">
        <v>177</v>
      </c>
      <c r="G48" s="22" t="s">
        <v>90</v>
      </c>
      <c r="H48" s="29">
        <v>37637</v>
      </c>
      <c r="I48" s="28">
        <v>42004</v>
      </c>
      <c r="J48" s="20" t="s">
        <v>99</v>
      </c>
      <c r="K48" s="19"/>
      <c r="L48" s="27"/>
      <c r="M48" s="27">
        <v>0</v>
      </c>
      <c r="N48" s="18">
        <v>17.8</v>
      </c>
      <c r="O48" s="18">
        <v>17.8</v>
      </c>
      <c r="P48" s="26">
        <v>0</v>
      </c>
      <c r="Q48" s="26">
        <v>0</v>
      </c>
      <c r="R48" s="25">
        <v>0</v>
      </c>
      <c r="S48" s="24">
        <v>17.8</v>
      </c>
      <c r="T48" s="18"/>
      <c r="U48" s="17"/>
      <c r="V48" s="17">
        <v>0</v>
      </c>
      <c r="W48" s="17">
        <v>15.878</v>
      </c>
      <c r="X48" s="17">
        <v>15.878</v>
      </c>
      <c r="Y48" s="17">
        <v>0</v>
      </c>
      <c r="Z48" s="17">
        <v>0</v>
      </c>
      <c r="AA48" s="17">
        <v>0</v>
      </c>
      <c r="AB48" s="17">
        <v>15.878</v>
      </c>
      <c r="AC48" s="16" t="s">
        <v>92</v>
      </c>
      <c r="AD48" s="15"/>
      <c r="AE48" s="15"/>
      <c r="AF48" s="14" t="s">
        <v>94</v>
      </c>
      <c r="AG48" s="13">
        <v>0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13942.486975123353</v>
      </c>
      <c r="BB48" s="11">
        <v>6918.3222992788897</v>
      </c>
      <c r="BC48" s="11">
        <v>7024.1646758444631</v>
      </c>
      <c r="BD48" s="11">
        <v>2466.8066935789952</v>
      </c>
      <c r="BE48" s="11">
        <v>38.348687161439479</v>
      </c>
      <c r="BF48" s="11">
        <v>87.54457440568612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>
      <c r="A49" s="23">
        <v>2017</v>
      </c>
      <c r="B49" s="23" t="s">
        <v>184</v>
      </c>
      <c r="C49" s="23" t="s">
        <v>185</v>
      </c>
      <c r="D49" s="23" t="s">
        <v>186</v>
      </c>
      <c r="E49" s="23" t="s">
        <v>88</v>
      </c>
      <c r="F49" s="23" t="s">
        <v>187</v>
      </c>
      <c r="G49" s="22" t="s">
        <v>90</v>
      </c>
      <c r="H49" s="21">
        <v>40283</v>
      </c>
      <c r="I49" s="21">
        <v>41912</v>
      </c>
      <c r="J49" s="20" t="s">
        <v>188</v>
      </c>
      <c r="K49" s="19">
        <v>0</v>
      </c>
      <c r="L49" s="18">
        <v>0</v>
      </c>
      <c r="M49" s="18">
        <v>0</v>
      </c>
      <c r="N49" s="18">
        <v>150</v>
      </c>
      <c r="O49" s="18">
        <v>150</v>
      </c>
      <c r="P49" s="18">
        <v>1.5</v>
      </c>
      <c r="Q49" s="18">
        <v>18.239999999999998</v>
      </c>
      <c r="R49" s="18">
        <v>0</v>
      </c>
      <c r="S49" s="18">
        <v>169.74</v>
      </c>
      <c r="T49" s="18">
        <v>0</v>
      </c>
      <c r="U49" s="17">
        <v>0</v>
      </c>
      <c r="V49" s="17">
        <v>0</v>
      </c>
      <c r="W49" s="17">
        <v>138.172</v>
      </c>
      <c r="X49" s="17">
        <v>138.172</v>
      </c>
      <c r="Y49" s="17">
        <v>1.403</v>
      </c>
      <c r="Z49" s="17">
        <v>12.69</v>
      </c>
      <c r="AA49" s="17">
        <v>0</v>
      </c>
      <c r="AB49" s="17">
        <v>152.26499999999999</v>
      </c>
      <c r="AC49" s="16" t="s">
        <v>94</v>
      </c>
      <c r="AD49" s="15" t="s">
        <v>189</v>
      </c>
      <c r="AE49" s="15"/>
      <c r="AF49" s="14" t="s">
        <v>94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67.2</v>
      </c>
      <c r="AP49" s="11">
        <v>0</v>
      </c>
      <c r="AQ49" s="11">
        <v>500603</v>
      </c>
      <c r="AR49" s="11">
        <v>0</v>
      </c>
      <c r="AS49" s="11">
        <v>385.4</v>
      </c>
      <c r="AT49" s="11">
        <v>0</v>
      </c>
      <c r="AU49" s="11">
        <v>385</v>
      </c>
      <c r="AV49" s="11">
        <v>385</v>
      </c>
      <c r="AW49" s="11">
        <v>0</v>
      </c>
      <c r="AX49" s="11">
        <v>0</v>
      </c>
      <c r="AY49" s="11">
        <v>0</v>
      </c>
      <c r="AZ49" s="11">
        <v>0</v>
      </c>
      <c r="BA49" s="11">
        <v>33000</v>
      </c>
      <c r="BB49" s="11">
        <v>0</v>
      </c>
      <c r="BC49" s="11">
        <v>33000</v>
      </c>
      <c r="BD49" s="11">
        <v>0</v>
      </c>
      <c r="BE49" s="11">
        <v>0</v>
      </c>
      <c r="BF49" s="11">
        <v>0</v>
      </c>
      <c r="BG49" s="11">
        <v>19916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>
      <c r="A50" s="23">
        <v>2018</v>
      </c>
      <c r="B50" s="23" t="s">
        <v>190</v>
      </c>
      <c r="C50" s="23" t="s">
        <v>191</v>
      </c>
      <c r="D50" s="23" t="s">
        <v>192</v>
      </c>
      <c r="E50" s="23" t="s">
        <v>88</v>
      </c>
      <c r="F50" s="23" t="s">
        <v>89</v>
      </c>
      <c r="G50" s="22" t="s">
        <v>90</v>
      </c>
      <c r="H50" s="21">
        <v>38701</v>
      </c>
      <c r="I50" s="21">
        <v>42989</v>
      </c>
      <c r="J50" s="20" t="s">
        <v>188</v>
      </c>
      <c r="K50" s="19">
        <v>0</v>
      </c>
      <c r="L50" s="18">
        <v>0</v>
      </c>
      <c r="M50" s="18">
        <v>0</v>
      </c>
      <c r="N50" s="18">
        <v>235</v>
      </c>
      <c r="O50" s="18">
        <v>235</v>
      </c>
      <c r="P50" s="18">
        <v>8</v>
      </c>
      <c r="Q50" s="18">
        <v>78.599999999999994</v>
      </c>
      <c r="R50" s="18">
        <v>0</v>
      </c>
      <c r="S50" s="18">
        <v>321.60000000000002</v>
      </c>
      <c r="T50" s="18">
        <v>0</v>
      </c>
      <c r="U50" s="17">
        <v>0</v>
      </c>
      <c r="V50" s="17">
        <v>0</v>
      </c>
      <c r="W50" s="17">
        <v>228.87799999999999</v>
      </c>
      <c r="X50" s="17">
        <v>228.87799999999999</v>
      </c>
      <c r="Y50" s="17">
        <v>8</v>
      </c>
      <c r="Z50" s="17">
        <v>103.79</v>
      </c>
      <c r="AA50" s="17">
        <v>0</v>
      </c>
      <c r="AB50" s="17">
        <v>340.66800000000001</v>
      </c>
      <c r="AC50" s="16" t="s">
        <v>94</v>
      </c>
      <c r="AD50" s="15" t="s">
        <v>193</v>
      </c>
      <c r="AE50" s="15" t="s">
        <v>103</v>
      </c>
      <c r="AF50" s="14" t="s">
        <v>94</v>
      </c>
      <c r="AG50" s="13">
        <v>0</v>
      </c>
      <c r="AH50" s="13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1">
        <v>0</v>
      </c>
      <c r="AO50" s="11">
        <v>0</v>
      </c>
      <c r="AP50" s="11">
        <v>0</v>
      </c>
      <c r="AQ50" s="11">
        <v>2828232</v>
      </c>
      <c r="AR50" s="11">
        <v>0</v>
      </c>
      <c r="AS50" s="11">
        <v>299.60000000000002</v>
      </c>
      <c r="AT50" s="11">
        <v>0</v>
      </c>
      <c r="AU50" s="11">
        <v>0</v>
      </c>
      <c r="AV50" s="11">
        <v>194.74</v>
      </c>
      <c r="AW50" s="11">
        <v>104.86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>
      <c r="A51" s="23">
        <v>2018</v>
      </c>
      <c r="B51" s="23" t="s">
        <v>194</v>
      </c>
      <c r="C51" s="23" t="s">
        <v>195</v>
      </c>
      <c r="D51" s="23" t="s">
        <v>196</v>
      </c>
      <c r="E51" s="23" t="s">
        <v>88</v>
      </c>
      <c r="F51" s="23" t="s">
        <v>89</v>
      </c>
      <c r="G51" s="22" t="s">
        <v>90</v>
      </c>
      <c r="H51" s="21">
        <v>40570</v>
      </c>
      <c r="I51" s="21">
        <v>43124</v>
      </c>
      <c r="J51" s="20" t="s">
        <v>188</v>
      </c>
      <c r="K51" s="19">
        <v>10</v>
      </c>
      <c r="L51" s="18">
        <v>0</v>
      </c>
      <c r="M51" s="18">
        <v>10</v>
      </c>
      <c r="N51" s="18">
        <v>110</v>
      </c>
      <c r="O51" s="18">
        <v>120</v>
      </c>
      <c r="P51" s="18">
        <v>0</v>
      </c>
      <c r="Q51" s="18">
        <v>42.03</v>
      </c>
      <c r="R51" s="18">
        <v>0</v>
      </c>
      <c r="S51" s="18">
        <v>162.03</v>
      </c>
      <c r="T51" s="18">
        <v>8.3659999999999997</v>
      </c>
      <c r="U51" s="17">
        <v>0</v>
      </c>
      <c r="V51" s="17">
        <v>8.3659999999999997</v>
      </c>
      <c r="W51" s="17">
        <v>85.757999999999996</v>
      </c>
      <c r="X51" s="17">
        <v>94.123999999999995</v>
      </c>
      <c r="Y51" s="17">
        <v>0</v>
      </c>
      <c r="Z51" s="17">
        <v>39.21</v>
      </c>
      <c r="AA51" s="17">
        <v>0</v>
      </c>
      <c r="AB51" s="17">
        <v>133.334</v>
      </c>
      <c r="AC51" s="16" t="s">
        <v>92</v>
      </c>
      <c r="AD51" s="15" t="s">
        <v>197</v>
      </c>
      <c r="AE51" s="15" t="s">
        <v>197</v>
      </c>
      <c r="AF51" s="14" t="s">
        <v>94</v>
      </c>
      <c r="AG51" s="13">
        <v>291.55751986740893</v>
      </c>
      <c r="AH51" s="13">
        <v>0</v>
      </c>
      <c r="AI51" s="12">
        <v>0</v>
      </c>
      <c r="AJ51" s="12">
        <v>10725.672262122307</v>
      </c>
      <c r="AK51" s="12">
        <v>10725.672262122307</v>
      </c>
      <c r="AL51" s="12">
        <v>0</v>
      </c>
      <c r="AM51" s="12">
        <v>9.1111724958565302E-2</v>
      </c>
      <c r="AN51" s="11">
        <v>9.1111724958565302E-2</v>
      </c>
      <c r="AO51" s="11">
        <v>317.06880285580723</v>
      </c>
      <c r="AP51" s="11">
        <v>830.93893162211555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</row>
    <row r="52" spans="1:77">
      <c r="A52" s="23">
        <v>2018</v>
      </c>
      <c r="B52" s="23" t="s">
        <v>194</v>
      </c>
      <c r="C52" s="23" t="s">
        <v>195</v>
      </c>
      <c r="D52" s="23" t="s">
        <v>196</v>
      </c>
      <c r="E52" s="23" t="s">
        <v>88</v>
      </c>
      <c r="F52" s="23" t="s">
        <v>89</v>
      </c>
      <c r="G52" s="22" t="s">
        <v>90</v>
      </c>
      <c r="H52" s="21">
        <v>40570</v>
      </c>
      <c r="I52" s="21">
        <v>43124</v>
      </c>
      <c r="J52" s="20" t="s">
        <v>198</v>
      </c>
      <c r="K52" s="19">
        <v>10</v>
      </c>
      <c r="L52" s="18">
        <v>0</v>
      </c>
      <c r="M52" s="18">
        <v>10</v>
      </c>
      <c r="N52" s="18">
        <v>110</v>
      </c>
      <c r="O52" s="18">
        <v>120</v>
      </c>
      <c r="P52" s="18">
        <v>0</v>
      </c>
      <c r="Q52" s="18">
        <v>42.03</v>
      </c>
      <c r="R52" s="18">
        <v>0</v>
      </c>
      <c r="S52" s="18">
        <v>162.03</v>
      </c>
      <c r="T52" s="18">
        <v>8.3659999999999997</v>
      </c>
      <c r="U52" s="17">
        <v>0</v>
      </c>
      <c r="V52" s="17">
        <v>8.3659999999999997</v>
      </c>
      <c r="W52" s="17">
        <v>85.757999999999996</v>
      </c>
      <c r="X52" s="17">
        <v>94.123999999999995</v>
      </c>
      <c r="Y52" s="17">
        <v>0</v>
      </c>
      <c r="Z52" s="17">
        <v>39.21</v>
      </c>
      <c r="AA52" s="17">
        <v>0</v>
      </c>
      <c r="AB52" s="17">
        <v>133.334</v>
      </c>
      <c r="AC52" s="16" t="s">
        <v>92</v>
      </c>
      <c r="AD52" s="15" t="s">
        <v>197</v>
      </c>
      <c r="AE52" s="15" t="s">
        <v>197</v>
      </c>
      <c r="AF52" s="14" t="s">
        <v>94</v>
      </c>
      <c r="AG52" s="13">
        <v>28.442480132591051</v>
      </c>
      <c r="AH52" s="13">
        <v>0</v>
      </c>
      <c r="AI52" s="12">
        <v>0</v>
      </c>
      <c r="AJ52" s="12">
        <v>1046.3277378776934</v>
      </c>
      <c r="AK52" s="12">
        <v>1046.3277378776934</v>
      </c>
      <c r="AL52" s="12">
        <v>0</v>
      </c>
      <c r="AM52" s="12">
        <v>8.8882750414347039E-3</v>
      </c>
      <c r="AN52" s="11">
        <v>8.8882750414347039E-3</v>
      </c>
      <c r="AO52" s="11">
        <v>30.931197144192769</v>
      </c>
      <c r="AP52" s="11">
        <v>81.061068377884496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</row>
    <row r="53" spans="1:77">
      <c r="A53" s="23">
        <v>2018</v>
      </c>
      <c r="B53" s="23">
        <v>3323</v>
      </c>
      <c r="C53" s="23" t="s">
        <v>199</v>
      </c>
      <c r="D53" s="23" t="s">
        <v>200</v>
      </c>
      <c r="E53" s="23" t="s">
        <v>88</v>
      </c>
      <c r="F53" s="23" t="s">
        <v>159</v>
      </c>
      <c r="G53" s="22" t="s">
        <v>111</v>
      </c>
      <c r="H53" s="21">
        <v>42328</v>
      </c>
      <c r="I53" s="21" t="s">
        <v>160</v>
      </c>
      <c r="J53" s="20" t="s">
        <v>188</v>
      </c>
      <c r="K53" s="19">
        <v>0</v>
      </c>
      <c r="L53" s="19">
        <v>0</v>
      </c>
      <c r="M53" s="19">
        <v>0</v>
      </c>
      <c r="N53" s="18">
        <v>30</v>
      </c>
      <c r="O53" s="18">
        <v>30</v>
      </c>
      <c r="P53" s="18">
        <v>39</v>
      </c>
      <c r="Q53" s="18">
        <v>0</v>
      </c>
      <c r="R53" s="18">
        <v>0</v>
      </c>
      <c r="S53" s="18">
        <v>69</v>
      </c>
      <c r="T53" s="18"/>
      <c r="U53" s="17"/>
      <c r="V53" s="17"/>
      <c r="W53" s="17">
        <v>30</v>
      </c>
      <c r="X53" s="17">
        <v>30</v>
      </c>
      <c r="Y53" s="17">
        <v>39</v>
      </c>
      <c r="Z53" s="17">
        <v>0</v>
      </c>
      <c r="AA53" s="17">
        <v>0</v>
      </c>
      <c r="AB53" s="17">
        <v>69</v>
      </c>
      <c r="AC53" s="16" t="s">
        <v>94</v>
      </c>
      <c r="AD53" s="15" t="s">
        <v>201</v>
      </c>
      <c r="AE53" s="15" t="s">
        <v>197</v>
      </c>
      <c r="AF53" s="14" t="s">
        <v>94</v>
      </c>
      <c r="AG53" s="13">
        <v>0</v>
      </c>
      <c r="AH53" s="13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553737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</row>
    <row r="54" spans="1:77">
      <c r="A54" s="23">
        <v>2018</v>
      </c>
      <c r="B54" s="23">
        <v>3324</v>
      </c>
      <c r="C54" s="23" t="s">
        <v>202</v>
      </c>
      <c r="D54" s="23" t="s">
        <v>200</v>
      </c>
      <c r="E54" s="23" t="s">
        <v>88</v>
      </c>
      <c r="F54" s="23" t="s">
        <v>159</v>
      </c>
      <c r="G54" s="22" t="s">
        <v>111</v>
      </c>
      <c r="H54" s="21">
        <v>42328</v>
      </c>
      <c r="I54" s="21" t="s">
        <v>160</v>
      </c>
      <c r="J54" s="20" t="s">
        <v>188</v>
      </c>
      <c r="K54" s="19">
        <v>0</v>
      </c>
      <c r="L54" s="19">
        <v>0</v>
      </c>
      <c r="M54" s="19">
        <v>0</v>
      </c>
      <c r="N54" s="18">
        <v>25</v>
      </c>
      <c r="O54" s="18">
        <v>25</v>
      </c>
      <c r="P54" s="18">
        <v>0</v>
      </c>
      <c r="Q54" s="18">
        <v>0</v>
      </c>
      <c r="R54" s="18">
        <v>0</v>
      </c>
      <c r="S54" s="18">
        <v>25</v>
      </c>
      <c r="T54" s="18"/>
      <c r="U54" s="17"/>
      <c r="V54" s="17"/>
      <c r="W54" s="17">
        <v>25</v>
      </c>
      <c r="X54" s="17">
        <v>25</v>
      </c>
      <c r="Y54" s="17">
        <v>0</v>
      </c>
      <c r="Z54" s="17">
        <v>0</v>
      </c>
      <c r="AA54" s="17">
        <v>0</v>
      </c>
      <c r="AB54" s="17">
        <v>25</v>
      </c>
      <c r="AC54" s="16" t="s">
        <v>92</v>
      </c>
      <c r="AD54" s="15" t="s">
        <v>197</v>
      </c>
      <c r="AE54" s="15" t="s">
        <v>197</v>
      </c>
      <c r="AF54" s="14" t="s">
        <v>94</v>
      </c>
      <c r="AG54" s="13">
        <v>0</v>
      </c>
      <c r="AH54" s="13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207163</v>
      </c>
      <c r="BJ54" s="11">
        <v>0</v>
      </c>
      <c r="BK54" s="11">
        <v>0</v>
      </c>
      <c r="BL54" s="11">
        <v>210362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>
      <c r="A55" s="23">
        <v>2018</v>
      </c>
      <c r="B55" s="23">
        <v>2884</v>
      </c>
      <c r="C55" s="23" t="s">
        <v>203</v>
      </c>
      <c r="D55" s="23" t="s">
        <v>204</v>
      </c>
      <c r="E55" s="23" t="s">
        <v>88</v>
      </c>
      <c r="F55" s="23" t="s">
        <v>159</v>
      </c>
      <c r="G55" s="22" t="s">
        <v>111</v>
      </c>
      <c r="H55" s="21">
        <v>41150</v>
      </c>
      <c r="I55" s="21" t="s">
        <v>160</v>
      </c>
      <c r="J55" s="20" t="s">
        <v>188</v>
      </c>
      <c r="K55" s="19">
        <v>0</v>
      </c>
      <c r="L55" s="19">
        <v>0</v>
      </c>
      <c r="M55" s="19">
        <v>0</v>
      </c>
      <c r="N55" s="18">
        <v>15</v>
      </c>
      <c r="O55" s="18">
        <v>15</v>
      </c>
      <c r="P55" s="18">
        <v>0</v>
      </c>
      <c r="Q55" s="18">
        <v>0</v>
      </c>
      <c r="R55" s="18">
        <v>0</v>
      </c>
      <c r="S55" s="18">
        <v>15</v>
      </c>
      <c r="T55" s="18"/>
      <c r="U55" s="17"/>
      <c r="V55" s="17"/>
      <c r="W55" s="17">
        <v>15</v>
      </c>
      <c r="X55" s="17">
        <v>15</v>
      </c>
      <c r="Y55" s="17">
        <v>0</v>
      </c>
      <c r="Z55" s="17">
        <v>0</v>
      </c>
      <c r="AA55" s="17">
        <v>0</v>
      </c>
      <c r="AB55" s="17">
        <v>15</v>
      </c>
      <c r="AC55" s="16" t="s">
        <v>92</v>
      </c>
      <c r="AD55" s="15" t="s">
        <v>197</v>
      </c>
      <c r="AE55" s="15" t="s">
        <v>197</v>
      </c>
      <c r="AF55" s="14" t="s">
        <v>94</v>
      </c>
      <c r="AG55" s="13">
        <v>0</v>
      </c>
      <c r="AH55" s="13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</row>
    <row r="56" spans="1:77">
      <c r="A56" s="23">
        <v>2018</v>
      </c>
      <c r="B56" s="23">
        <v>2987</v>
      </c>
      <c r="C56" s="23" t="s">
        <v>205</v>
      </c>
      <c r="D56" s="23" t="s">
        <v>206</v>
      </c>
      <c r="E56" s="23" t="s">
        <v>88</v>
      </c>
      <c r="F56" s="23" t="s">
        <v>159</v>
      </c>
      <c r="G56" s="22" t="s">
        <v>111</v>
      </c>
      <c r="H56" s="21">
        <v>41311</v>
      </c>
      <c r="I56" s="21" t="s">
        <v>160</v>
      </c>
      <c r="J56" s="20" t="s">
        <v>188</v>
      </c>
      <c r="K56" s="19">
        <v>0</v>
      </c>
      <c r="L56" s="19">
        <v>0</v>
      </c>
      <c r="M56" s="19">
        <v>0</v>
      </c>
      <c r="N56" s="18">
        <v>15</v>
      </c>
      <c r="O56" s="18">
        <v>15</v>
      </c>
      <c r="P56" s="18">
        <v>0</v>
      </c>
      <c r="Q56" s="18">
        <v>0</v>
      </c>
      <c r="R56" s="18">
        <v>0</v>
      </c>
      <c r="S56" s="18">
        <v>15</v>
      </c>
      <c r="T56" s="18"/>
      <c r="U56" s="17"/>
      <c r="V56" s="17"/>
      <c r="W56" s="17">
        <v>15</v>
      </c>
      <c r="X56" s="17">
        <v>15</v>
      </c>
      <c r="Y56" s="17">
        <v>0</v>
      </c>
      <c r="Z56" s="17">
        <v>0</v>
      </c>
      <c r="AA56" s="17">
        <v>0</v>
      </c>
      <c r="AB56" s="17">
        <v>15</v>
      </c>
      <c r="AC56" s="16" t="s">
        <v>92</v>
      </c>
      <c r="AD56" s="15" t="s">
        <v>197</v>
      </c>
      <c r="AE56" s="15" t="s">
        <v>197</v>
      </c>
      <c r="AF56" s="14" t="s">
        <v>94</v>
      </c>
      <c r="AG56" s="13">
        <v>0</v>
      </c>
      <c r="AH56" s="13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13704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</row>
    <row r="57" spans="1:77">
      <c r="A57" s="23">
        <v>2018</v>
      </c>
      <c r="B57" s="23">
        <v>3229</v>
      </c>
      <c r="C57" s="23" t="s">
        <v>207</v>
      </c>
      <c r="D57" s="23" t="s">
        <v>208</v>
      </c>
      <c r="E57" s="23" t="s">
        <v>88</v>
      </c>
      <c r="F57" s="23" t="s">
        <v>159</v>
      </c>
      <c r="G57" s="22" t="s">
        <v>111</v>
      </c>
      <c r="H57" s="21">
        <v>41977</v>
      </c>
      <c r="I57" s="21" t="s">
        <v>160</v>
      </c>
      <c r="J57" s="20" t="s">
        <v>188</v>
      </c>
      <c r="K57" s="19">
        <v>0</v>
      </c>
      <c r="L57" s="19">
        <v>0</v>
      </c>
      <c r="M57" s="19">
        <v>0</v>
      </c>
      <c r="N57" s="18">
        <v>75</v>
      </c>
      <c r="O57" s="18">
        <v>75</v>
      </c>
      <c r="P57" s="18">
        <v>25</v>
      </c>
      <c r="Q57" s="18">
        <v>0</v>
      </c>
      <c r="R57" s="18">
        <v>0</v>
      </c>
      <c r="S57" s="18">
        <v>100</v>
      </c>
      <c r="T57" s="18"/>
      <c r="U57" s="17"/>
      <c r="V57" s="17"/>
      <c r="W57" s="17">
        <v>75</v>
      </c>
      <c r="X57" s="17">
        <v>75</v>
      </c>
      <c r="Y57" s="17">
        <v>25</v>
      </c>
      <c r="Z57" s="17">
        <v>0</v>
      </c>
      <c r="AA57" s="17">
        <v>0</v>
      </c>
      <c r="AB57" s="17">
        <v>100</v>
      </c>
      <c r="AC57" s="16" t="s">
        <v>94</v>
      </c>
      <c r="AD57" s="15" t="s">
        <v>209</v>
      </c>
      <c r="AE57" s="15" t="s">
        <v>107</v>
      </c>
      <c r="AF57" s="14" t="s">
        <v>94</v>
      </c>
      <c r="AG57" s="13">
        <v>0</v>
      </c>
      <c r="AH57" s="13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</row>
    <row r="58" spans="1:77">
      <c r="A58" s="1"/>
      <c r="B58" s="3"/>
      <c r="C58" s="5"/>
      <c r="D58" s="1"/>
      <c r="E58" s="1"/>
      <c r="F58" s="1"/>
      <c r="G58" s="4"/>
      <c r="H58" s="4"/>
      <c r="I58" s="4"/>
      <c r="J58" s="4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3"/>
      <c r="AE58" s="3"/>
      <c r="AF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>
      <c r="A59" s="1"/>
      <c r="B59" s="3"/>
      <c r="C59" s="5"/>
      <c r="D59" s="1"/>
      <c r="E59" s="1"/>
      <c r="F59" s="1"/>
      <c r="G59" s="4"/>
      <c r="H59" s="4"/>
      <c r="I59" s="4"/>
      <c r="J59" s="4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3"/>
      <c r="AE59" s="3"/>
      <c r="AF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>
      <c r="A60" s="6">
        <v>51</v>
      </c>
      <c r="B60" s="6">
        <v>51</v>
      </c>
      <c r="C60" s="6">
        <v>51</v>
      </c>
      <c r="D60" s="6">
        <v>51</v>
      </c>
      <c r="E60" s="6">
        <v>51</v>
      </c>
      <c r="F60" s="6">
        <v>51</v>
      </c>
      <c r="G60" s="6">
        <v>51</v>
      </c>
      <c r="H60" s="6">
        <v>51</v>
      </c>
      <c r="I60" s="6">
        <v>51</v>
      </c>
      <c r="J60" s="9">
        <v>51</v>
      </c>
      <c r="K60" s="10">
        <v>20</v>
      </c>
      <c r="L60" s="6">
        <v>0</v>
      </c>
      <c r="M60" s="6">
        <v>973.33929999999998</v>
      </c>
      <c r="N60" s="6">
        <v>1624.5</v>
      </c>
      <c r="O60" s="6">
        <v>2597.8393000000001</v>
      </c>
      <c r="P60" s="6">
        <v>299.86</v>
      </c>
      <c r="Q60" s="6">
        <v>909.86469999999997</v>
      </c>
      <c r="R60" s="6">
        <v>611.53210000000001</v>
      </c>
      <c r="S60" s="6">
        <v>4419.0960999999998</v>
      </c>
      <c r="T60" s="6">
        <v>16.731999999999999</v>
      </c>
      <c r="U60" s="6">
        <v>0</v>
      </c>
      <c r="V60" s="6">
        <v>936.06038899999976</v>
      </c>
      <c r="W60" s="6">
        <v>1516.0385372700002</v>
      </c>
      <c r="X60" s="6">
        <v>2452.0989262699995</v>
      </c>
      <c r="Y60" s="6">
        <v>742.91300000000001</v>
      </c>
      <c r="Z60" s="6">
        <v>895.46952499999998</v>
      </c>
      <c r="AA60" s="6">
        <v>722.35062000000005</v>
      </c>
      <c r="AB60" s="6">
        <v>4812.8320712699988</v>
      </c>
      <c r="AC60" s="9">
        <v>51</v>
      </c>
      <c r="AD60" s="8">
        <v>18</v>
      </c>
      <c r="AE60" s="8">
        <v>17</v>
      </c>
      <c r="AF60" s="6">
        <v>51</v>
      </c>
      <c r="AG60" s="6">
        <v>320</v>
      </c>
      <c r="AH60" s="6">
        <v>0</v>
      </c>
      <c r="AI60" s="7">
        <v>0</v>
      </c>
      <c r="AJ60" s="6">
        <v>201006</v>
      </c>
      <c r="AK60" s="6">
        <v>201006</v>
      </c>
      <c r="AL60" s="6">
        <v>0</v>
      </c>
      <c r="AM60" s="6">
        <v>163.1</v>
      </c>
      <c r="AN60" s="6">
        <v>0.1</v>
      </c>
      <c r="AO60" s="6">
        <v>415.2</v>
      </c>
      <c r="AP60" s="6">
        <v>2761.9814999999999</v>
      </c>
      <c r="AQ60" s="6">
        <v>4909867</v>
      </c>
      <c r="AR60" s="6">
        <v>0</v>
      </c>
      <c r="AS60" s="6">
        <v>3773</v>
      </c>
      <c r="AT60" s="6">
        <v>765.6</v>
      </c>
      <c r="AU60" s="6">
        <v>2707.4</v>
      </c>
      <c r="AV60" s="6">
        <v>3274.9079999999994</v>
      </c>
      <c r="AW60" s="6">
        <v>365.69200000000001</v>
      </c>
      <c r="AX60" s="6">
        <v>0</v>
      </c>
      <c r="AY60" s="7">
        <v>0</v>
      </c>
      <c r="AZ60" s="7">
        <v>0</v>
      </c>
      <c r="BA60" s="6">
        <v>221964</v>
      </c>
      <c r="BB60" s="6">
        <v>119714.00000000001</v>
      </c>
      <c r="BC60" s="6">
        <v>102250.00000000001</v>
      </c>
      <c r="BD60" s="6">
        <v>28993</v>
      </c>
      <c r="BE60" s="6">
        <v>350.00000000000006</v>
      </c>
      <c r="BF60" s="6">
        <v>799.00000000000011</v>
      </c>
      <c r="BG60" s="6">
        <v>25545</v>
      </c>
      <c r="BH60" s="6">
        <v>33100</v>
      </c>
      <c r="BI60" s="6">
        <v>337060</v>
      </c>
      <c r="BJ60" s="6">
        <v>77833.23000000001</v>
      </c>
      <c r="BK60" s="6">
        <v>52063.77</v>
      </c>
      <c r="BL60" s="6">
        <v>787244</v>
      </c>
      <c r="BM60" s="6">
        <v>2910121</v>
      </c>
      <c r="BN60" s="6">
        <v>1483561.9679999999</v>
      </c>
      <c r="BO60" s="6">
        <v>1426559.0320000001</v>
      </c>
      <c r="BP60" s="6">
        <v>143473</v>
      </c>
      <c r="BQ60" s="6">
        <v>72884.284</v>
      </c>
      <c r="BR60" s="6">
        <v>70588.716</v>
      </c>
      <c r="BS60" s="6">
        <v>0</v>
      </c>
      <c r="BT60" s="6">
        <v>51923</v>
      </c>
      <c r="BU60" s="6">
        <v>37638.804413775928</v>
      </c>
      <c r="BV60" s="6">
        <v>14284.195586224076</v>
      </c>
      <c r="BW60" s="6">
        <v>0</v>
      </c>
      <c r="BX60" s="6">
        <v>0</v>
      </c>
      <c r="BY60" s="6">
        <v>0</v>
      </c>
    </row>
    <row r="61" spans="1:77">
      <c r="A61" s="1"/>
      <c r="B61" s="3"/>
      <c r="C61" s="5"/>
      <c r="D61" s="1"/>
      <c r="E61" s="1"/>
      <c r="F61" s="1"/>
      <c r="G61" s="4"/>
      <c r="H61" s="4"/>
      <c r="I61" s="4"/>
      <c r="J61" s="4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3"/>
      <c r="AE61" s="3"/>
      <c r="AF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>
      <c r="A62" s="1" t="s">
        <v>210</v>
      </c>
      <c r="B62" s="3"/>
      <c r="C62" s="5"/>
      <c r="D62" s="1"/>
      <c r="E62" s="1"/>
      <c r="F62" s="1"/>
      <c r="G62" s="4"/>
      <c r="H62" s="4"/>
      <c r="I62" s="4"/>
      <c r="J62" s="4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4"/>
      <c r="AD62" s="3"/>
      <c r="AE62" s="3"/>
      <c r="AF62" s="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7">
      <c r="A63" s="1" t="s">
        <v>211</v>
      </c>
      <c r="B63" s="3"/>
      <c r="C63" s="5"/>
      <c r="D63" s="1"/>
      <c r="E63" s="1"/>
      <c r="F63" s="1"/>
      <c r="G63" s="4"/>
      <c r="H63" s="4"/>
      <c r="I63" s="4"/>
      <c r="J63" s="4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4"/>
      <c r="AD63" s="3"/>
      <c r="AE63" s="3"/>
      <c r="AF63" s="2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7">
      <c r="A64" s="1" t="s">
        <v>212</v>
      </c>
      <c r="B64" s="3"/>
      <c r="C64" s="5"/>
      <c r="D64" s="1"/>
      <c r="E64" s="1"/>
      <c r="F64" s="1"/>
      <c r="G64" s="4"/>
      <c r="H64" s="4"/>
      <c r="I64" s="4"/>
      <c r="J64" s="4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4"/>
      <c r="AD64" s="3"/>
      <c r="AE64" s="3"/>
      <c r="AF64" s="2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1">
      <c r="A65" s="1" t="s">
        <v>213</v>
      </c>
    </row>
    <row r="66" spans="1:1">
      <c r="A66" s="1" t="s">
        <v>214</v>
      </c>
    </row>
    <row r="67" spans="1:1">
      <c r="A67" s="1"/>
    </row>
    <row r="68" spans="1:1">
      <c r="A68" s="1" t="s">
        <v>215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96A1-546B-3C4D-B6E4-9A9ED9A167E4}">
  <dimension ref="A1:D14"/>
  <sheetViews>
    <sheetView zoomScale="135" workbookViewId="0"/>
  </sheetViews>
  <sheetFormatPr defaultColWidth="10.875" defaultRowHeight="15.95"/>
  <cols>
    <col min="1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4">
      <c r="A1" s="103" t="s">
        <v>0</v>
      </c>
      <c r="B1" s="96"/>
      <c r="C1" s="97"/>
      <c r="D1" s="96"/>
    </row>
    <row r="2" spans="1:4">
      <c r="A2" s="103" t="s">
        <v>216</v>
      </c>
      <c r="B2" s="96"/>
      <c r="C2" s="97"/>
      <c r="D2" s="96"/>
    </row>
    <row r="3" spans="1:4">
      <c r="A3" s="103" t="s">
        <v>217</v>
      </c>
      <c r="B3" s="96"/>
      <c r="C3" s="97"/>
      <c r="D3" s="96"/>
    </row>
    <row r="4" spans="1:4">
      <c r="A4" s="104" t="s">
        <v>218</v>
      </c>
      <c r="B4" s="96"/>
      <c r="C4" s="97"/>
      <c r="D4" s="96"/>
    </row>
    <row r="5" spans="1:4">
      <c r="A5" s="99"/>
      <c r="B5" s="100"/>
      <c r="C5" s="97"/>
      <c r="D5" s="96"/>
    </row>
    <row r="6" spans="1:4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>
      <c r="A7" s="107" t="s">
        <v>223</v>
      </c>
      <c r="B7" s="107"/>
      <c r="C7" s="108"/>
      <c r="D7" s="109" t="s">
        <v>197</v>
      </c>
    </row>
    <row r="8" spans="1:4" s="101" customFormat="1" ht="15" customHeight="1">
      <c r="A8" s="107" t="s">
        <v>224</v>
      </c>
      <c r="B8" s="107"/>
      <c r="C8" s="108"/>
      <c r="D8" s="109" t="s">
        <v>197</v>
      </c>
    </row>
    <row r="9" spans="1:4" s="101" customFormat="1" ht="15" customHeight="1">
      <c r="A9" s="110" t="s">
        <v>225</v>
      </c>
      <c r="B9" s="110"/>
      <c r="C9" s="111"/>
      <c r="D9" s="112"/>
    </row>
    <row r="10" spans="1:4" s="102" customFormat="1" ht="15" customHeight="1">
      <c r="A10" s="113" t="s">
        <v>226</v>
      </c>
      <c r="B10" s="114"/>
      <c r="C10" s="115"/>
      <c r="D10" s="116"/>
    </row>
    <row r="11" spans="1:4" ht="15" customHeight="1">
      <c r="A11" s="117" t="s">
        <v>227</v>
      </c>
      <c r="B11" s="118" t="s">
        <v>228</v>
      </c>
      <c r="C11" s="119" t="s">
        <v>229</v>
      </c>
      <c r="D11" s="120">
        <v>70</v>
      </c>
    </row>
    <row r="12" spans="1:4" ht="15" customHeight="1">
      <c r="A12" s="117" t="s">
        <v>230</v>
      </c>
      <c r="B12" s="118" t="s">
        <v>228</v>
      </c>
      <c r="C12" s="119" t="s">
        <v>231</v>
      </c>
      <c r="D12" s="120">
        <v>1</v>
      </c>
    </row>
    <row r="13" spans="1:4" s="102" customFormat="1" ht="15" customHeight="1">
      <c r="A13" s="113" t="s">
        <v>232</v>
      </c>
      <c r="B13" s="114"/>
      <c r="C13" s="115"/>
      <c r="D13" s="116"/>
    </row>
    <row r="14" spans="1:4" ht="15" customHeight="1">
      <c r="A14" s="120" t="s">
        <v>227</v>
      </c>
      <c r="B14" s="120" t="s">
        <v>228</v>
      </c>
      <c r="C14" s="119" t="s">
        <v>229</v>
      </c>
      <c r="D14" s="120">
        <v>75</v>
      </c>
    </row>
  </sheetData>
  <hyperlinks>
    <hyperlink ref="A4" r:id="rId1" xr:uid="{B3E355DB-DF12-B64A-B13E-2A387796D80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41DA-34F0-0D45-A973-BA356B30B9E9}">
  <dimension ref="A1:D43"/>
  <sheetViews>
    <sheetView topLeftCell="A26" zoomScale="135" workbookViewId="0">
      <selection activeCell="A39" sqref="A39:D39"/>
    </sheetView>
  </sheetViews>
  <sheetFormatPr defaultColWidth="10.875" defaultRowHeight="15.95"/>
  <cols>
    <col min="1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4">
      <c r="A1" s="103" t="s">
        <v>0</v>
      </c>
      <c r="B1" s="96"/>
      <c r="C1" s="97"/>
      <c r="D1" s="96"/>
    </row>
    <row r="2" spans="1:4">
      <c r="A2" s="103" t="s">
        <v>233</v>
      </c>
      <c r="B2" s="96"/>
      <c r="C2" s="97"/>
      <c r="D2" s="96"/>
    </row>
    <row r="3" spans="1:4">
      <c r="A3" s="103" t="s">
        <v>217</v>
      </c>
      <c r="B3" s="96"/>
      <c r="C3" s="97"/>
      <c r="D3" s="96"/>
    </row>
    <row r="4" spans="1:4">
      <c r="A4" s="142" t="s">
        <v>234</v>
      </c>
      <c r="B4" s="96"/>
      <c r="C4" s="97"/>
      <c r="D4" s="96"/>
    </row>
    <row r="5" spans="1:4">
      <c r="A5" s="99"/>
      <c r="B5" s="100"/>
      <c r="C5" s="97"/>
      <c r="D5" s="96"/>
    </row>
    <row r="6" spans="1:4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>
      <c r="A7" s="110" t="s">
        <v>223</v>
      </c>
      <c r="B7" s="118"/>
      <c r="C7" s="119"/>
      <c r="D7" s="112"/>
    </row>
    <row r="8" spans="1:4" s="139" customFormat="1">
      <c r="A8" s="113" t="s">
        <v>235</v>
      </c>
      <c r="B8" s="118"/>
      <c r="C8" s="119"/>
      <c r="D8" s="140"/>
    </row>
    <row r="9" spans="1:4" s="101" customFormat="1">
      <c r="A9" s="117">
        <v>1.3</v>
      </c>
      <c r="B9" s="118" t="s">
        <v>236</v>
      </c>
      <c r="C9" s="119" t="s">
        <v>237</v>
      </c>
      <c r="D9" s="140">
        <v>241657.38999999998</v>
      </c>
    </row>
    <row r="10" spans="1:4" s="101" customFormat="1">
      <c r="A10" s="117">
        <v>3.1</v>
      </c>
      <c r="B10" s="118" t="s">
        <v>236</v>
      </c>
      <c r="C10" s="119" t="s">
        <v>238</v>
      </c>
      <c r="D10" s="140">
        <v>500000</v>
      </c>
    </row>
    <row r="11" spans="1:4" s="101" customFormat="1">
      <c r="A11" s="117">
        <v>6.2</v>
      </c>
      <c r="B11" s="118" t="s">
        <v>236</v>
      </c>
      <c r="C11" s="119" t="s">
        <v>239</v>
      </c>
      <c r="D11" s="140">
        <v>2</v>
      </c>
    </row>
    <row r="12" spans="1:4" s="101" customFormat="1" ht="30">
      <c r="A12" s="117" t="s">
        <v>240</v>
      </c>
      <c r="B12" s="118" t="s">
        <v>228</v>
      </c>
      <c r="C12" s="119" t="s">
        <v>241</v>
      </c>
      <c r="D12" s="140">
        <v>1</v>
      </c>
    </row>
    <row r="13" spans="1:4" s="101" customFormat="1">
      <c r="A13" s="117" t="s">
        <v>242</v>
      </c>
      <c r="B13" s="118" t="s">
        <v>228</v>
      </c>
      <c r="C13" s="119" t="s">
        <v>243</v>
      </c>
      <c r="D13" s="140">
        <v>200</v>
      </c>
    </row>
    <row r="14" spans="1:4" s="101" customFormat="1">
      <c r="A14" s="117" t="s">
        <v>244</v>
      </c>
      <c r="B14" s="118" t="s">
        <v>228</v>
      </c>
      <c r="C14" s="119" t="s">
        <v>245</v>
      </c>
      <c r="D14" s="140">
        <v>3</v>
      </c>
    </row>
    <row r="15" spans="1:4" s="101" customFormat="1" ht="30">
      <c r="A15" s="117" t="s">
        <v>246</v>
      </c>
      <c r="B15" s="118" t="s">
        <v>228</v>
      </c>
      <c r="C15" s="119" t="s">
        <v>247</v>
      </c>
      <c r="D15" s="140">
        <v>1</v>
      </c>
    </row>
    <row r="16" spans="1:4" s="101" customFormat="1">
      <c r="A16" s="117" t="s">
        <v>248</v>
      </c>
      <c r="B16" s="118" t="s">
        <v>228</v>
      </c>
      <c r="C16" s="119" t="s">
        <v>249</v>
      </c>
      <c r="D16" s="140">
        <v>3</v>
      </c>
    </row>
    <row r="17" spans="1:4" s="139" customFormat="1">
      <c r="A17" s="113" t="s">
        <v>250</v>
      </c>
      <c r="B17" s="118"/>
      <c r="C17" s="119"/>
      <c r="D17" s="140"/>
    </row>
    <row r="18" spans="1:4" s="101" customFormat="1">
      <c r="A18" s="117">
        <v>2.4</v>
      </c>
      <c r="B18" s="118" t="s">
        <v>236</v>
      </c>
      <c r="C18" s="119" t="s">
        <v>251</v>
      </c>
      <c r="D18" s="140">
        <v>90000</v>
      </c>
    </row>
    <row r="19" spans="1:4" s="101" customFormat="1">
      <c r="A19" s="117">
        <v>3.3</v>
      </c>
      <c r="B19" s="118" t="s">
        <v>236</v>
      </c>
      <c r="C19" s="119" t="s">
        <v>252</v>
      </c>
      <c r="D19" s="140">
        <v>283000</v>
      </c>
    </row>
    <row r="20" spans="1:4" s="101" customFormat="1">
      <c r="A20" s="117">
        <v>4.0999999999999996</v>
      </c>
      <c r="B20" s="118" t="s">
        <v>236</v>
      </c>
      <c r="C20" s="119" t="s">
        <v>253</v>
      </c>
      <c r="D20" s="140">
        <v>283000</v>
      </c>
    </row>
    <row r="21" spans="1:4" s="101" customFormat="1">
      <c r="A21" s="117">
        <v>4.2</v>
      </c>
      <c r="B21" s="118" t="s">
        <v>236</v>
      </c>
      <c r="C21" s="119" t="s">
        <v>254</v>
      </c>
      <c r="D21" s="140">
        <v>2</v>
      </c>
    </row>
    <row r="22" spans="1:4" s="101" customFormat="1">
      <c r="A22" s="117">
        <v>6.2</v>
      </c>
      <c r="B22" s="118" t="s">
        <v>236</v>
      </c>
      <c r="C22" s="119" t="s">
        <v>239</v>
      </c>
      <c r="D22" s="140">
        <v>2</v>
      </c>
    </row>
    <row r="23" spans="1:4" s="101" customFormat="1">
      <c r="A23" s="117" t="s">
        <v>255</v>
      </c>
      <c r="B23" s="118" t="s">
        <v>228</v>
      </c>
      <c r="C23" s="119" t="s">
        <v>256</v>
      </c>
      <c r="D23" s="140">
        <v>141</v>
      </c>
    </row>
    <row r="24" spans="1:4" s="101" customFormat="1" ht="30">
      <c r="A24" s="117" t="s">
        <v>257</v>
      </c>
      <c r="B24" s="118" t="s">
        <v>228</v>
      </c>
      <c r="C24" s="119" t="s">
        <v>258</v>
      </c>
      <c r="D24" s="140">
        <v>141</v>
      </c>
    </row>
    <row r="25" spans="1:4" s="101" customFormat="1" ht="30">
      <c r="A25" s="117" t="s">
        <v>259</v>
      </c>
      <c r="B25" s="118" t="s">
        <v>228</v>
      </c>
      <c r="C25" s="119" t="s">
        <v>260</v>
      </c>
      <c r="D25" s="140">
        <v>4</v>
      </c>
    </row>
    <row r="26" spans="1:4" s="101" customFormat="1" ht="30">
      <c r="A26" s="117" t="s">
        <v>261</v>
      </c>
      <c r="B26" s="118" t="s">
        <v>228</v>
      </c>
      <c r="C26" s="119" t="s">
        <v>262</v>
      </c>
      <c r="D26" s="159">
        <v>0</v>
      </c>
    </row>
    <row r="27" spans="1:4" s="101" customFormat="1">
      <c r="A27" s="117" t="s">
        <v>244</v>
      </c>
      <c r="B27" s="118" t="s">
        <v>228</v>
      </c>
      <c r="C27" s="119" t="s">
        <v>245</v>
      </c>
      <c r="D27" s="140">
        <v>141</v>
      </c>
    </row>
    <row r="28" spans="1:4" s="101" customFormat="1" ht="30">
      <c r="A28" s="117" t="s">
        <v>227</v>
      </c>
      <c r="B28" s="118" t="s">
        <v>228</v>
      </c>
      <c r="C28" s="119" t="s">
        <v>229</v>
      </c>
      <c r="D28" s="140">
        <v>1386</v>
      </c>
    </row>
    <row r="29" spans="1:4" s="139" customFormat="1">
      <c r="A29" s="113" t="s">
        <v>263</v>
      </c>
      <c r="B29" s="118"/>
      <c r="C29" s="119"/>
      <c r="D29" s="140"/>
    </row>
    <row r="30" spans="1:4" s="101" customFormat="1" ht="30">
      <c r="A30" s="117">
        <v>1.1000000000000001</v>
      </c>
      <c r="B30" s="118" t="s">
        <v>236</v>
      </c>
      <c r="C30" s="119" t="s">
        <v>264</v>
      </c>
      <c r="D30" s="140">
        <v>1418439</v>
      </c>
    </row>
    <row r="31" spans="1:4" s="101" customFormat="1">
      <c r="A31" s="117">
        <v>1.2</v>
      </c>
      <c r="B31" s="118" t="s">
        <v>236</v>
      </c>
      <c r="C31" s="119" t="s">
        <v>265</v>
      </c>
      <c r="D31" s="140">
        <v>1881</v>
      </c>
    </row>
    <row r="32" spans="1:4" s="101" customFormat="1">
      <c r="A32" s="117">
        <v>2.1</v>
      </c>
      <c r="B32" s="118" t="s">
        <v>236</v>
      </c>
      <c r="C32" s="119" t="s">
        <v>266</v>
      </c>
      <c r="D32" s="140">
        <v>1357</v>
      </c>
    </row>
    <row r="33" spans="1:4" s="101" customFormat="1" ht="30">
      <c r="A33" s="117">
        <v>2.2000000000000002</v>
      </c>
      <c r="B33" s="118" t="s">
        <v>236</v>
      </c>
      <c r="C33" s="119" t="s">
        <v>267</v>
      </c>
      <c r="D33" s="140">
        <v>505</v>
      </c>
    </row>
    <row r="34" spans="1:4" s="101" customFormat="1">
      <c r="A34" s="117">
        <v>6.1</v>
      </c>
      <c r="B34" s="118" t="s">
        <v>236</v>
      </c>
      <c r="C34" s="119" t="s">
        <v>268</v>
      </c>
      <c r="D34" s="140">
        <v>9</v>
      </c>
    </row>
    <row r="35" spans="1:4" s="101" customFormat="1">
      <c r="A35" s="117">
        <v>6.2</v>
      </c>
      <c r="B35" s="118" t="s">
        <v>236</v>
      </c>
      <c r="C35" s="119" t="s">
        <v>239</v>
      </c>
      <c r="D35" s="140">
        <v>255</v>
      </c>
    </row>
    <row r="36" spans="1:4" s="101" customFormat="1">
      <c r="A36" s="117" t="s">
        <v>269</v>
      </c>
      <c r="B36" s="118" t="s">
        <v>228</v>
      </c>
      <c r="C36" s="119" t="s">
        <v>270</v>
      </c>
      <c r="D36" s="140">
        <v>845726</v>
      </c>
    </row>
    <row r="37" spans="1:4" s="101" customFormat="1">
      <c r="A37" s="117" t="s">
        <v>255</v>
      </c>
      <c r="B37" s="118" t="s">
        <v>228</v>
      </c>
      <c r="C37" s="119" t="s">
        <v>256</v>
      </c>
      <c r="D37" s="140">
        <v>506</v>
      </c>
    </row>
    <row r="38" spans="1:4" s="101" customFormat="1" ht="30">
      <c r="A38" s="117" t="s">
        <v>227</v>
      </c>
      <c r="B38" s="118" t="s">
        <v>228</v>
      </c>
      <c r="C38" s="119" t="s">
        <v>229</v>
      </c>
      <c r="D38" s="140">
        <v>1285</v>
      </c>
    </row>
    <row r="39" spans="1:4" s="101" customFormat="1">
      <c r="A39" s="117" t="s">
        <v>271</v>
      </c>
      <c r="B39" s="118" t="s">
        <v>228</v>
      </c>
      <c r="C39" s="119" t="s">
        <v>272</v>
      </c>
      <c r="D39" s="140">
        <v>1</v>
      </c>
    </row>
    <row r="40" spans="1:4" s="101" customFormat="1" ht="15" customHeight="1">
      <c r="A40" s="107" t="s">
        <v>224</v>
      </c>
      <c r="B40" s="143"/>
      <c r="C40" s="144"/>
      <c r="D40" s="141" t="s">
        <v>197</v>
      </c>
    </row>
    <row r="41" spans="1:4" s="101" customFormat="1" ht="15" customHeight="1">
      <c r="A41" s="107" t="s">
        <v>225</v>
      </c>
      <c r="B41" s="143"/>
      <c r="C41" s="144"/>
      <c r="D41" s="141" t="s">
        <v>197</v>
      </c>
    </row>
    <row r="42" spans="1:4">
      <c r="D42" s="164"/>
    </row>
    <row r="43" spans="1:4">
      <c r="D43" s="164"/>
    </row>
  </sheetData>
  <hyperlinks>
    <hyperlink ref="A4" r:id="rId1" xr:uid="{25EB464B-146E-E442-87FC-9300184F10F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1EA4-F071-6944-9FDE-6ED989DB6D92}">
  <dimension ref="A1:G40"/>
  <sheetViews>
    <sheetView topLeftCell="A7" zoomScale="135" workbookViewId="0">
      <selection activeCell="A9" sqref="A9"/>
    </sheetView>
  </sheetViews>
  <sheetFormatPr defaultColWidth="10.875" defaultRowHeight="15.95"/>
  <cols>
    <col min="1" max="1" width="12.625" style="98" customWidth="1"/>
    <col min="2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7">
      <c r="A1" s="103" t="s">
        <v>0</v>
      </c>
      <c r="B1" s="96"/>
      <c r="C1" s="97"/>
      <c r="D1" s="96"/>
    </row>
    <row r="2" spans="1:7">
      <c r="A2" s="103"/>
      <c r="B2" s="96"/>
      <c r="C2" s="97"/>
      <c r="D2" s="96"/>
    </row>
    <row r="3" spans="1:7">
      <c r="A3" s="145">
        <v>2019</v>
      </c>
      <c r="B3" s="96"/>
      <c r="C3" s="97"/>
      <c r="D3" s="96"/>
    </row>
    <row r="4" spans="1:7">
      <c r="A4" s="121" t="s">
        <v>273</v>
      </c>
      <c r="B4" s="122" t="s">
        <v>220</v>
      </c>
      <c r="C4" s="122" t="s">
        <v>274</v>
      </c>
      <c r="D4" s="122" t="s">
        <v>275</v>
      </c>
      <c r="E4" s="122" t="s">
        <v>276</v>
      </c>
      <c r="F4" s="122" t="s">
        <v>277</v>
      </c>
      <c r="G4" s="123" t="s">
        <v>278</v>
      </c>
    </row>
    <row r="5" spans="1:7">
      <c r="A5" s="124" t="s">
        <v>279</v>
      </c>
      <c r="B5" s="129"/>
      <c r="C5" s="130"/>
      <c r="D5" s="131"/>
      <c r="E5" s="131"/>
      <c r="F5" s="132"/>
      <c r="G5" s="125"/>
    </row>
    <row r="6" spans="1:7" ht="30">
      <c r="A6" s="134" t="s">
        <v>227</v>
      </c>
      <c r="B6" s="118" t="s">
        <v>228</v>
      </c>
      <c r="C6" s="119" t="s">
        <v>229</v>
      </c>
      <c r="D6" s="133">
        <v>0</v>
      </c>
      <c r="E6" s="133">
        <v>0</v>
      </c>
      <c r="F6" s="120">
        <f>70+75</f>
        <v>145</v>
      </c>
      <c r="G6" s="126">
        <f>SUM(D6:F6)</f>
        <v>145</v>
      </c>
    </row>
    <row r="7" spans="1:7" ht="30">
      <c r="A7" s="135" t="s">
        <v>230</v>
      </c>
      <c r="B7" s="136" t="s">
        <v>228</v>
      </c>
      <c r="C7" s="137" t="s">
        <v>231</v>
      </c>
      <c r="D7" s="127">
        <v>0</v>
      </c>
      <c r="E7" s="127">
        <v>0</v>
      </c>
      <c r="F7" s="138">
        <v>1</v>
      </c>
      <c r="G7" s="128">
        <f>SUM(D7:F7)</f>
        <v>1</v>
      </c>
    </row>
    <row r="9" spans="1:7">
      <c r="A9" s="145">
        <v>2020</v>
      </c>
      <c r="B9" s="96"/>
      <c r="C9" s="97"/>
      <c r="D9" s="146"/>
    </row>
    <row r="10" spans="1:7">
      <c r="A10" s="121" t="s">
        <v>273</v>
      </c>
      <c r="B10" s="122" t="s">
        <v>220</v>
      </c>
      <c r="C10" s="122" t="s">
        <v>274</v>
      </c>
      <c r="D10" s="147" t="s">
        <v>275</v>
      </c>
      <c r="E10" s="147" t="s">
        <v>276</v>
      </c>
      <c r="F10" s="147" t="s">
        <v>277</v>
      </c>
      <c r="G10" s="148" t="s">
        <v>278</v>
      </c>
    </row>
    <row r="11" spans="1:7">
      <c r="A11" s="124" t="s">
        <v>280</v>
      </c>
      <c r="B11" s="129"/>
      <c r="C11" s="130"/>
      <c r="D11" s="149"/>
      <c r="E11" s="96"/>
      <c r="F11" s="96"/>
      <c r="G11" s="150"/>
    </row>
    <row r="12" spans="1:7" ht="30">
      <c r="A12" s="155">
        <v>1.1000000000000001</v>
      </c>
      <c r="B12" s="118" t="s">
        <v>236</v>
      </c>
      <c r="C12" s="119" t="s">
        <v>264</v>
      </c>
      <c r="D12" s="152">
        <v>1418439</v>
      </c>
      <c r="E12" s="151">
        <v>0</v>
      </c>
      <c r="F12" s="152">
        <v>0</v>
      </c>
      <c r="G12" s="150">
        <f>SUM(D12:F12)</f>
        <v>1418439</v>
      </c>
    </row>
    <row r="13" spans="1:7">
      <c r="A13" s="155">
        <v>1.2</v>
      </c>
      <c r="B13" s="118" t="s">
        <v>236</v>
      </c>
      <c r="C13" s="119" t="s">
        <v>265</v>
      </c>
      <c r="D13" s="152">
        <v>1881</v>
      </c>
      <c r="E13" s="151">
        <v>0</v>
      </c>
      <c r="F13" s="152">
        <v>0</v>
      </c>
      <c r="G13" s="150">
        <f t="shared" ref="G13:G40" si="0">SUM(D13:F13)</f>
        <v>1881</v>
      </c>
    </row>
    <row r="14" spans="1:7">
      <c r="A14" s="134">
        <v>1.3</v>
      </c>
      <c r="B14" s="118" t="s">
        <v>236</v>
      </c>
      <c r="C14" s="119" t="s">
        <v>237</v>
      </c>
      <c r="D14" s="151">
        <v>241657.38999999998</v>
      </c>
      <c r="E14" s="151">
        <v>0</v>
      </c>
      <c r="F14" s="152">
        <v>0</v>
      </c>
      <c r="G14" s="150">
        <f t="shared" si="0"/>
        <v>241657.38999999998</v>
      </c>
    </row>
    <row r="15" spans="1:7">
      <c r="A15" s="134" t="s">
        <v>269</v>
      </c>
      <c r="B15" s="118" t="s">
        <v>228</v>
      </c>
      <c r="C15" s="119" t="s">
        <v>270</v>
      </c>
      <c r="D15" s="151">
        <v>845726</v>
      </c>
      <c r="E15" s="151">
        <v>0</v>
      </c>
      <c r="F15" s="152">
        <v>0</v>
      </c>
      <c r="G15" s="150">
        <f t="shared" si="0"/>
        <v>845726</v>
      </c>
    </row>
    <row r="16" spans="1:7">
      <c r="A16" s="134" t="s">
        <v>255</v>
      </c>
      <c r="B16" s="118" t="s">
        <v>228</v>
      </c>
      <c r="C16" s="119" t="s">
        <v>256</v>
      </c>
      <c r="D16" s="151">
        <f>141+506</f>
        <v>647</v>
      </c>
      <c r="E16" s="151">
        <v>0</v>
      </c>
      <c r="F16" s="152">
        <v>0</v>
      </c>
      <c r="G16" s="150">
        <f t="shared" si="0"/>
        <v>647</v>
      </c>
    </row>
    <row r="17" spans="1:7" ht="30">
      <c r="A17" s="155" t="s">
        <v>240</v>
      </c>
      <c r="B17" s="118" t="s">
        <v>228</v>
      </c>
      <c r="C17" s="119" t="s">
        <v>241</v>
      </c>
      <c r="D17" s="140">
        <v>1</v>
      </c>
      <c r="E17" s="151">
        <v>0</v>
      </c>
      <c r="F17" s="152">
        <v>0</v>
      </c>
      <c r="G17" s="150">
        <f t="shared" si="0"/>
        <v>1</v>
      </c>
    </row>
    <row r="18" spans="1:7">
      <c r="A18" s="124" t="s">
        <v>281</v>
      </c>
      <c r="B18" s="129"/>
      <c r="C18" s="130"/>
      <c r="D18" s="153"/>
      <c r="E18" s="151"/>
      <c r="F18" s="152"/>
      <c r="G18" s="150"/>
    </row>
    <row r="19" spans="1:7">
      <c r="A19" s="155">
        <v>2.1</v>
      </c>
      <c r="B19" s="118" t="s">
        <v>236</v>
      </c>
      <c r="C19" s="119" t="s">
        <v>266</v>
      </c>
      <c r="D19" s="152">
        <v>1357</v>
      </c>
      <c r="E19" s="151">
        <v>0</v>
      </c>
      <c r="F19" s="152">
        <v>0</v>
      </c>
      <c r="G19" s="150">
        <f t="shared" si="0"/>
        <v>1357</v>
      </c>
    </row>
    <row r="20" spans="1:7" ht="30">
      <c r="A20" s="155">
        <v>2.2000000000000002</v>
      </c>
      <c r="B20" s="118" t="s">
        <v>236</v>
      </c>
      <c r="C20" s="119" t="s">
        <v>267</v>
      </c>
      <c r="D20" s="152">
        <v>505</v>
      </c>
      <c r="E20" s="151">
        <v>0</v>
      </c>
      <c r="F20" s="152">
        <v>0</v>
      </c>
      <c r="G20" s="150">
        <f t="shared" si="0"/>
        <v>505</v>
      </c>
    </row>
    <row r="21" spans="1:7">
      <c r="A21" s="134">
        <v>2.4</v>
      </c>
      <c r="B21" s="118" t="s">
        <v>236</v>
      </c>
      <c r="C21" s="119" t="s">
        <v>251</v>
      </c>
      <c r="D21" s="151">
        <v>90000</v>
      </c>
      <c r="E21" s="151">
        <v>0</v>
      </c>
      <c r="F21" s="152">
        <v>0</v>
      </c>
      <c r="G21" s="150">
        <f t="shared" si="0"/>
        <v>90000</v>
      </c>
    </row>
    <row r="22" spans="1:7" ht="30">
      <c r="A22" s="134" t="s">
        <v>257</v>
      </c>
      <c r="B22" s="118" t="s">
        <v>228</v>
      </c>
      <c r="C22" s="119" t="s">
        <v>258</v>
      </c>
      <c r="D22" s="151">
        <v>141</v>
      </c>
      <c r="E22" s="151">
        <v>0</v>
      </c>
      <c r="F22" s="152">
        <v>0</v>
      </c>
      <c r="G22" s="150">
        <f t="shared" si="0"/>
        <v>141</v>
      </c>
    </row>
    <row r="23" spans="1:7">
      <c r="A23" s="124" t="s">
        <v>282</v>
      </c>
      <c r="B23" s="118"/>
      <c r="C23" s="119"/>
      <c r="D23" s="151"/>
      <c r="E23" s="151"/>
      <c r="F23" s="152"/>
      <c r="G23" s="150"/>
    </row>
    <row r="24" spans="1:7">
      <c r="A24" s="134">
        <v>3.1</v>
      </c>
      <c r="B24" s="118" t="s">
        <v>236</v>
      </c>
      <c r="C24" s="160" t="s">
        <v>238</v>
      </c>
      <c r="D24" s="154">
        <v>500000</v>
      </c>
      <c r="E24" s="151">
        <v>0</v>
      </c>
      <c r="F24" s="152">
        <v>0</v>
      </c>
      <c r="G24" s="150">
        <f t="shared" si="0"/>
        <v>500000</v>
      </c>
    </row>
    <row r="25" spans="1:7">
      <c r="A25" s="134">
        <v>3.3</v>
      </c>
      <c r="B25" s="118" t="s">
        <v>236</v>
      </c>
      <c r="C25" s="160" t="s">
        <v>252</v>
      </c>
      <c r="D25" s="154">
        <v>283000</v>
      </c>
      <c r="E25" s="151">
        <v>0</v>
      </c>
      <c r="F25" s="152">
        <v>0</v>
      </c>
      <c r="G25" s="150">
        <f t="shared" si="0"/>
        <v>283000</v>
      </c>
    </row>
    <row r="26" spans="1:7">
      <c r="A26" s="134" t="s">
        <v>242</v>
      </c>
      <c r="B26" s="118" t="s">
        <v>228</v>
      </c>
      <c r="C26" s="119" t="s">
        <v>243</v>
      </c>
      <c r="D26" s="151">
        <v>200</v>
      </c>
      <c r="E26" s="151">
        <v>0</v>
      </c>
      <c r="F26" s="152">
        <v>0</v>
      </c>
      <c r="G26" s="150">
        <f t="shared" si="0"/>
        <v>200</v>
      </c>
    </row>
    <row r="27" spans="1:7" ht="30">
      <c r="A27" s="134" t="s">
        <v>259</v>
      </c>
      <c r="B27" s="118" t="s">
        <v>228</v>
      </c>
      <c r="C27" s="119" t="s">
        <v>260</v>
      </c>
      <c r="D27" s="151">
        <v>4</v>
      </c>
      <c r="E27" s="151">
        <v>0</v>
      </c>
      <c r="F27" s="152">
        <v>0</v>
      </c>
      <c r="G27" s="150">
        <f t="shared" si="0"/>
        <v>4</v>
      </c>
    </row>
    <row r="28" spans="1:7" ht="30">
      <c r="A28" s="134" t="s">
        <v>261</v>
      </c>
      <c r="B28" s="118" t="s">
        <v>228</v>
      </c>
      <c r="C28" s="119" t="s">
        <v>262</v>
      </c>
      <c r="D28" s="159">
        <v>0</v>
      </c>
      <c r="E28" s="151">
        <v>0</v>
      </c>
      <c r="F28" s="152">
        <v>0</v>
      </c>
      <c r="G28" s="150">
        <f t="shared" si="0"/>
        <v>0</v>
      </c>
    </row>
    <row r="29" spans="1:7">
      <c r="A29" s="124" t="s">
        <v>283</v>
      </c>
      <c r="B29" s="118"/>
      <c r="C29" s="119"/>
      <c r="D29" s="151"/>
      <c r="E29" s="151"/>
      <c r="F29" s="152"/>
      <c r="G29" s="150"/>
    </row>
    <row r="30" spans="1:7">
      <c r="A30" s="134">
        <v>4.0999999999999996</v>
      </c>
      <c r="B30" s="118" t="s">
        <v>236</v>
      </c>
      <c r="C30" s="119" t="s">
        <v>253</v>
      </c>
      <c r="D30" s="151">
        <v>283000</v>
      </c>
      <c r="E30" s="151">
        <v>0</v>
      </c>
      <c r="F30" s="152">
        <v>0</v>
      </c>
      <c r="G30" s="150">
        <f t="shared" si="0"/>
        <v>283000</v>
      </c>
    </row>
    <row r="31" spans="1:7">
      <c r="A31" s="134">
        <v>4.2</v>
      </c>
      <c r="B31" s="118" t="s">
        <v>236</v>
      </c>
      <c r="C31" s="119" t="s">
        <v>254</v>
      </c>
      <c r="D31" s="151">
        <v>2</v>
      </c>
      <c r="E31" s="151">
        <v>0</v>
      </c>
      <c r="F31" s="152">
        <v>0</v>
      </c>
      <c r="G31" s="150">
        <f t="shared" si="0"/>
        <v>2</v>
      </c>
    </row>
    <row r="32" spans="1:7">
      <c r="A32" s="134" t="s">
        <v>244</v>
      </c>
      <c r="B32" s="118" t="s">
        <v>228</v>
      </c>
      <c r="C32" s="119" t="s">
        <v>245</v>
      </c>
      <c r="D32" s="151">
        <f>3+141</f>
        <v>144</v>
      </c>
      <c r="E32" s="151">
        <v>0</v>
      </c>
      <c r="F32" s="152">
        <v>0</v>
      </c>
      <c r="G32" s="150">
        <f t="shared" si="0"/>
        <v>144</v>
      </c>
    </row>
    <row r="33" spans="1:7" ht="30">
      <c r="A33" s="134" t="s">
        <v>246</v>
      </c>
      <c r="B33" s="118" t="s">
        <v>228</v>
      </c>
      <c r="C33" s="119" t="s">
        <v>247</v>
      </c>
      <c r="D33" s="151">
        <v>1</v>
      </c>
      <c r="E33" s="151">
        <v>0</v>
      </c>
      <c r="F33" s="152">
        <v>0</v>
      </c>
      <c r="G33" s="150">
        <f t="shared" si="0"/>
        <v>1</v>
      </c>
    </row>
    <row r="34" spans="1:7">
      <c r="A34" s="124" t="s">
        <v>284</v>
      </c>
      <c r="B34" s="118"/>
      <c r="C34" s="119"/>
      <c r="D34" s="151"/>
      <c r="E34" s="151"/>
      <c r="F34" s="152"/>
      <c r="G34" s="150"/>
    </row>
    <row r="35" spans="1:7">
      <c r="A35" s="134" t="s">
        <v>248</v>
      </c>
      <c r="B35" s="118" t="s">
        <v>228</v>
      </c>
      <c r="C35" s="119" t="s">
        <v>249</v>
      </c>
      <c r="D35" s="151">
        <v>3</v>
      </c>
      <c r="E35" s="151">
        <v>0</v>
      </c>
      <c r="F35" s="152">
        <v>0</v>
      </c>
      <c r="G35" s="150">
        <f t="shared" si="0"/>
        <v>3</v>
      </c>
    </row>
    <row r="36" spans="1:7">
      <c r="A36" s="124" t="s">
        <v>279</v>
      </c>
      <c r="B36" s="129"/>
      <c r="C36" s="130"/>
      <c r="D36" s="153"/>
      <c r="E36" s="151"/>
      <c r="F36" s="152"/>
      <c r="G36" s="150"/>
    </row>
    <row r="37" spans="1:7">
      <c r="A37" s="134">
        <v>6.1</v>
      </c>
      <c r="B37" s="118" t="s">
        <v>236</v>
      </c>
      <c r="C37" s="160" t="s">
        <v>268</v>
      </c>
      <c r="D37" s="154">
        <v>9</v>
      </c>
      <c r="E37" s="151">
        <v>0</v>
      </c>
      <c r="F37" s="152">
        <v>0</v>
      </c>
      <c r="G37" s="150">
        <f t="shared" si="0"/>
        <v>9</v>
      </c>
    </row>
    <row r="38" spans="1:7">
      <c r="A38" s="134">
        <v>6.2</v>
      </c>
      <c r="B38" s="118" t="s">
        <v>236</v>
      </c>
      <c r="C38" s="119" t="s">
        <v>239</v>
      </c>
      <c r="D38" s="151">
        <f>2+2+255</f>
        <v>259</v>
      </c>
      <c r="E38" s="151">
        <v>0</v>
      </c>
      <c r="F38" s="152">
        <v>0</v>
      </c>
      <c r="G38" s="150">
        <f t="shared" si="0"/>
        <v>259</v>
      </c>
    </row>
    <row r="39" spans="1:7" ht="30">
      <c r="A39" s="134" t="s">
        <v>227</v>
      </c>
      <c r="B39" s="118" t="s">
        <v>228</v>
      </c>
      <c r="C39" s="119" t="s">
        <v>229</v>
      </c>
      <c r="D39" s="151">
        <f>1386+1285</f>
        <v>2671</v>
      </c>
      <c r="E39" s="151">
        <v>0</v>
      </c>
      <c r="F39" s="152">
        <v>0</v>
      </c>
      <c r="G39" s="150">
        <f t="shared" si="0"/>
        <v>2671</v>
      </c>
    </row>
    <row r="40" spans="1:7">
      <c r="A40" s="135" t="s">
        <v>271</v>
      </c>
      <c r="B40" s="136" t="s">
        <v>228</v>
      </c>
      <c r="C40" s="137" t="s">
        <v>272</v>
      </c>
      <c r="D40" s="156">
        <v>1</v>
      </c>
      <c r="E40" s="156">
        <v>0</v>
      </c>
      <c r="F40" s="157">
        <v>0</v>
      </c>
      <c r="G40" s="158">
        <f t="shared" si="0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5D8B-C782-7740-BC3E-C3A6AF01DD62}">
  <dimension ref="A1:D23"/>
  <sheetViews>
    <sheetView topLeftCell="A4" zoomScale="135" workbookViewId="0">
      <selection activeCell="D15" sqref="D15"/>
    </sheetView>
  </sheetViews>
  <sheetFormatPr defaultColWidth="10.875" defaultRowHeight="15.95"/>
  <cols>
    <col min="1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4">
      <c r="A1" s="103" t="s">
        <v>0</v>
      </c>
      <c r="B1" s="96"/>
      <c r="C1" s="97"/>
      <c r="D1" s="96"/>
    </row>
    <row r="2" spans="1:4">
      <c r="A2" s="103" t="s">
        <v>285</v>
      </c>
      <c r="B2" s="96"/>
      <c r="C2" s="97"/>
      <c r="D2" s="96"/>
    </row>
    <row r="3" spans="1:4">
      <c r="A3" s="103" t="s">
        <v>217</v>
      </c>
      <c r="B3" s="96"/>
      <c r="C3" s="97"/>
      <c r="D3" s="96"/>
    </row>
    <row r="4" spans="1:4">
      <c r="A4" s="92" t="s">
        <v>286</v>
      </c>
      <c r="B4" s="96"/>
      <c r="C4" s="97"/>
      <c r="D4" s="96"/>
    </row>
    <row r="5" spans="1:4">
      <c r="A5" s="99"/>
      <c r="B5" s="100"/>
      <c r="C5" s="97"/>
      <c r="D5" s="96"/>
    </row>
    <row r="6" spans="1:4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>
      <c r="A7" s="110" t="s">
        <v>223</v>
      </c>
      <c r="B7" s="118"/>
      <c r="C7" s="119"/>
      <c r="D7" s="112"/>
    </row>
    <row r="8" spans="1:4" s="139" customFormat="1">
      <c r="A8" s="113" t="s">
        <v>287</v>
      </c>
      <c r="B8" s="118"/>
      <c r="C8" s="119"/>
      <c r="D8" s="140"/>
    </row>
    <row r="9" spans="1:4" s="101" customFormat="1">
      <c r="A9" s="117">
        <v>3.1</v>
      </c>
      <c r="B9" s="118" t="s">
        <v>236</v>
      </c>
      <c r="C9" s="119" t="s">
        <v>238</v>
      </c>
      <c r="D9" s="140">
        <v>77680</v>
      </c>
    </row>
    <row r="10" spans="1:4" s="101" customFormat="1">
      <c r="A10" s="117">
        <v>3.3</v>
      </c>
      <c r="B10" s="118" t="s">
        <v>236</v>
      </c>
      <c r="C10" s="119" t="s">
        <v>252</v>
      </c>
      <c r="D10" s="140">
        <v>123500</v>
      </c>
    </row>
    <row r="11" spans="1:4" s="101" customFormat="1">
      <c r="A11" s="117" t="s">
        <v>288</v>
      </c>
      <c r="B11" s="118" t="s">
        <v>228</v>
      </c>
      <c r="C11" s="119" t="s">
        <v>289</v>
      </c>
      <c r="D11" s="140">
        <v>3</v>
      </c>
    </row>
    <row r="12" spans="1:4" s="101" customFormat="1">
      <c r="A12" s="117" t="s">
        <v>242</v>
      </c>
      <c r="B12" s="118" t="s">
        <v>228</v>
      </c>
      <c r="C12" s="119" t="s">
        <v>243</v>
      </c>
      <c r="D12" s="140">
        <v>3.98</v>
      </c>
    </row>
    <row r="13" spans="1:4" s="139" customFormat="1">
      <c r="A13" s="113" t="s">
        <v>290</v>
      </c>
      <c r="B13" s="114"/>
      <c r="C13" s="115"/>
      <c r="D13" s="161"/>
    </row>
    <row r="14" spans="1:4" s="101" customFormat="1">
      <c r="A14" s="117">
        <v>6.1</v>
      </c>
      <c r="B14" s="118" t="s">
        <v>236</v>
      </c>
      <c r="C14" s="119" t="s">
        <v>268</v>
      </c>
      <c r="D14" s="162">
        <v>0</v>
      </c>
    </row>
    <row r="15" spans="1:4" s="101" customFormat="1">
      <c r="A15" s="117" t="s">
        <v>291</v>
      </c>
      <c r="B15" s="118" t="s">
        <v>228</v>
      </c>
      <c r="C15" s="119" t="s">
        <v>292</v>
      </c>
      <c r="D15" s="162">
        <v>0</v>
      </c>
    </row>
    <row r="16" spans="1:4" s="101" customFormat="1" ht="30">
      <c r="A16" s="117" t="s">
        <v>227</v>
      </c>
      <c r="B16" s="118" t="s">
        <v>228</v>
      </c>
      <c r="C16" s="119" t="s">
        <v>229</v>
      </c>
      <c r="D16" s="140">
        <v>5605</v>
      </c>
    </row>
    <row r="17" spans="1:4" s="139" customFormat="1" ht="30">
      <c r="A17" s="117" t="s">
        <v>293</v>
      </c>
      <c r="B17" s="118" t="s">
        <v>228</v>
      </c>
      <c r="C17" s="119" t="s">
        <v>294</v>
      </c>
      <c r="D17" s="140">
        <v>1</v>
      </c>
    </row>
    <row r="18" spans="1:4" s="101" customFormat="1" ht="30">
      <c r="A18" s="117" t="s">
        <v>295</v>
      </c>
      <c r="B18" s="118" t="s">
        <v>228</v>
      </c>
      <c r="C18" s="119" t="s">
        <v>296</v>
      </c>
      <c r="D18" s="140">
        <v>1</v>
      </c>
    </row>
    <row r="19" spans="1:4" s="101" customFormat="1" ht="30">
      <c r="A19" s="117" t="s">
        <v>297</v>
      </c>
      <c r="B19" s="118" t="s">
        <v>228</v>
      </c>
      <c r="C19" s="119" t="s">
        <v>298</v>
      </c>
      <c r="D19" s="162">
        <v>0</v>
      </c>
    </row>
    <row r="20" spans="1:4" s="101" customFormat="1" ht="15" customHeight="1">
      <c r="A20" s="107" t="s">
        <v>224</v>
      </c>
      <c r="B20" s="143"/>
      <c r="C20" s="144"/>
      <c r="D20" s="141" t="s">
        <v>197</v>
      </c>
    </row>
    <row r="21" spans="1:4" s="101" customFormat="1" ht="15" customHeight="1">
      <c r="A21" s="107" t="s">
        <v>225</v>
      </c>
      <c r="B21" s="143"/>
      <c r="C21" s="144"/>
      <c r="D21" s="141" t="s">
        <v>197</v>
      </c>
    </row>
    <row r="22" spans="1:4">
      <c r="D22" s="164"/>
    </row>
    <row r="23" spans="1:4">
      <c r="D23" s="164"/>
    </row>
  </sheetData>
  <hyperlinks>
    <hyperlink ref="A4" r:id="rId1" xr:uid="{5B062617-7CBC-874B-A229-9CDC835E5F3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F011-CED3-CE4E-AE25-96BD49EE2F04}">
  <dimension ref="A1:G56"/>
  <sheetViews>
    <sheetView zoomScale="111" zoomScaleNormal="111" workbookViewId="0">
      <selection activeCell="F57" sqref="F57"/>
    </sheetView>
  </sheetViews>
  <sheetFormatPr defaultColWidth="10.875" defaultRowHeight="15.95"/>
  <cols>
    <col min="1" max="1" width="12.625" style="98" customWidth="1"/>
    <col min="2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7">
      <c r="A1" s="103" t="s">
        <v>0</v>
      </c>
      <c r="B1" s="96"/>
      <c r="C1" s="97"/>
      <c r="D1" s="96"/>
    </row>
    <row r="2" spans="1:7">
      <c r="A2" s="103"/>
      <c r="B2" s="96"/>
      <c r="C2" s="97"/>
      <c r="D2" s="96"/>
    </row>
    <row r="3" spans="1:7">
      <c r="A3" s="145">
        <v>2019</v>
      </c>
      <c r="B3" s="96"/>
      <c r="C3" s="97"/>
      <c r="D3" s="96"/>
    </row>
    <row r="4" spans="1:7">
      <c r="A4" s="121" t="s">
        <v>273</v>
      </c>
      <c r="B4" s="122" t="s">
        <v>220</v>
      </c>
      <c r="C4" s="122" t="s">
        <v>274</v>
      </c>
      <c r="D4" s="122" t="s">
        <v>275</v>
      </c>
      <c r="E4" s="122" t="s">
        <v>276</v>
      </c>
      <c r="F4" s="122" t="s">
        <v>277</v>
      </c>
      <c r="G4" s="123" t="s">
        <v>278</v>
      </c>
    </row>
    <row r="5" spans="1:7">
      <c r="A5" s="124" t="s">
        <v>279</v>
      </c>
      <c r="B5" s="129"/>
      <c r="C5" s="130"/>
      <c r="D5" s="131"/>
      <c r="E5" s="131"/>
      <c r="F5" s="132"/>
      <c r="G5" s="125"/>
    </row>
    <row r="6" spans="1:7" ht="30">
      <c r="A6" s="134" t="s">
        <v>227</v>
      </c>
      <c r="B6" s="118" t="s">
        <v>228</v>
      </c>
      <c r="C6" s="119" t="s">
        <v>229</v>
      </c>
      <c r="D6" s="133">
        <v>0</v>
      </c>
      <c r="E6" s="133">
        <v>0</v>
      </c>
      <c r="F6" s="120">
        <f>70+75</f>
        <v>145</v>
      </c>
      <c r="G6" s="126">
        <f>SUM(D6:F6)</f>
        <v>145</v>
      </c>
    </row>
    <row r="7" spans="1:7" ht="30">
      <c r="A7" s="135" t="s">
        <v>230</v>
      </c>
      <c r="B7" s="136" t="s">
        <v>228</v>
      </c>
      <c r="C7" s="137" t="s">
        <v>231</v>
      </c>
      <c r="D7" s="127">
        <v>0</v>
      </c>
      <c r="E7" s="127">
        <v>0</v>
      </c>
      <c r="F7" s="138">
        <v>1</v>
      </c>
      <c r="G7" s="128">
        <f>SUM(D7:F7)</f>
        <v>1</v>
      </c>
    </row>
    <row r="9" spans="1:7">
      <c r="A9" s="145">
        <v>2020</v>
      </c>
      <c r="B9" s="96"/>
      <c r="C9" s="97"/>
      <c r="D9" s="146"/>
    </row>
    <row r="10" spans="1:7">
      <c r="A10" s="121" t="s">
        <v>273</v>
      </c>
      <c r="B10" s="122" t="s">
        <v>220</v>
      </c>
      <c r="C10" s="122" t="s">
        <v>274</v>
      </c>
      <c r="D10" s="147" t="s">
        <v>275</v>
      </c>
      <c r="E10" s="147" t="s">
        <v>276</v>
      </c>
      <c r="F10" s="147" t="s">
        <v>277</v>
      </c>
      <c r="G10" s="148" t="s">
        <v>278</v>
      </c>
    </row>
    <row r="11" spans="1:7">
      <c r="A11" s="124" t="s">
        <v>280</v>
      </c>
      <c r="B11" s="129"/>
      <c r="C11" s="130"/>
      <c r="D11" s="149"/>
      <c r="E11" s="96"/>
      <c r="F11" s="96"/>
      <c r="G11" s="150"/>
    </row>
    <row r="12" spans="1:7" ht="30">
      <c r="A12" s="155">
        <v>1.1000000000000001</v>
      </c>
      <c r="B12" s="118" t="s">
        <v>236</v>
      </c>
      <c r="C12" s="119" t="s">
        <v>264</v>
      </c>
      <c r="D12" s="152">
        <v>1418439</v>
      </c>
      <c r="E12" s="151">
        <v>0</v>
      </c>
      <c r="F12" s="152">
        <v>0</v>
      </c>
      <c r="G12" s="150">
        <f>SUM(D12:F12)</f>
        <v>1418439</v>
      </c>
    </row>
    <row r="13" spans="1:7">
      <c r="A13" s="155">
        <v>1.2</v>
      </c>
      <c r="B13" s="118" t="s">
        <v>236</v>
      </c>
      <c r="C13" s="119" t="s">
        <v>265</v>
      </c>
      <c r="D13" s="152">
        <v>1881</v>
      </c>
      <c r="E13" s="151">
        <v>0</v>
      </c>
      <c r="F13" s="152">
        <v>0</v>
      </c>
      <c r="G13" s="150">
        <f t="shared" ref="G13:G40" si="0">SUM(D13:F13)</f>
        <v>1881</v>
      </c>
    </row>
    <row r="14" spans="1:7">
      <c r="A14" s="134">
        <v>1.3</v>
      </c>
      <c r="B14" s="118" t="s">
        <v>236</v>
      </c>
      <c r="C14" s="119" t="s">
        <v>237</v>
      </c>
      <c r="D14" s="151">
        <v>241657.38999999998</v>
      </c>
      <c r="E14" s="151">
        <v>0</v>
      </c>
      <c r="F14" s="152">
        <v>0</v>
      </c>
      <c r="G14" s="150">
        <f t="shared" si="0"/>
        <v>241657.38999999998</v>
      </c>
    </row>
    <row r="15" spans="1:7">
      <c r="A15" s="134" t="s">
        <v>269</v>
      </c>
      <c r="B15" s="118" t="s">
        <v>228</v>
      </c>
      <c r="C15" s="119" t="s">
        <v>270</v>
      </c>
      <c r="D15" s="151">
        <v>845726</v>
      </c>
      <c r="E15" s="151">
        <v>0</v>
      </c>
      <c r="F15" s="152">
        <v>0</v>
      </c>
      <c r="G15" s="150">
        <f t="shared" si="0"/>
        <v>845726</v>
      </c>
    </row>
    <row r="16" spans="1:7">
      <c r="A16" s="134" t="s">
        <v>255</v>
      </c>
      <c r="B16" s="118" t="s">
        <v>228</v>
      </c>
      <c r="C16" s="119" t="s">
        <v>256</v>
      </c>
      <c r="D16" s="151">
        <f>141+506</f>
        <v>647</v>
      </c>
      <c r="E16" s="151">
        <v>0</v>
      </c>
      <c r="F16" s="152">
        <v>0</v>
      </c>
      <c r="G16" s="150">
        <f t="shared" si="0"/>
        <v>647</v>
      </c>
    </row>
    <row r="17" spans="1:7" ht="30">
      <c r="A17" s="155" t="s">
        <v>240</v>
      </c>
      <c r="B17" s="118" t="s">
        <v>228</v>
      </c>
      <c r="C17" s="119" t="s">
        <v>241</v>
      </c>
      <c r="D17" s="140">
        <v>1</v>
      </c>
      <c r="E17" s="151">
        <v>0</v>
      </c>
      <c r="F17" s="152">
        <v>0</v>
      </c>
      <c r="G17" s="150">
        <f t="shared" si="0"/>
        <v>1</v>
      </c>
    </row>
    <row r="18" spans="1:7">
      <c r="A18" s="124" t="s">
        <v>281</v>
      </c>
      <c r="B18" s="129"/>
      <c r="C18" s="130"/>
      <c r="D18" s="153"/>
      <c r="E18" s="151"/>
      <c r="F18" s="152"/>
      <c r="G18" s="150"/>
    </row>
    <row r="19" spans="1:7">
      <c r="A19" s="155">
        <v>2.1</v>
      </c>
      <c r="B19" s="118" t="s">
        <v>236</v>
      </c>
      <c r="C19" s="119" t="s">
        <v>266</v>
      </c>
      <c r="D19" s="152">
        <v>1357</v>
      </c>
      <c r="E19" s="151">
        <v>0</v>
      </c>
      <c r="F19" s="152">
        <v>0</v>
      </c>
      <c r="G19" s="150">
        <f t="shared" si="0"/>
        <v>1357</v>
      </c>
    </row>
    <row r="20" spans="1:7" ht="30">
      <c r="A20" s="155">
        <v>2.2000000000000002</v>
      </c>
      <c r="B20" s="118" t="s">
        <v>236</v>
      </c>
      <c r="C20" s="119" t="s">
        <v>267</v>
      </c>
      <c r="D20" s="152">
        <v>505</v>
      </c>
      <c r="E20" s="151">
        <v>0</v>
      </c>
      <c r="F20" s="152">
        <v>0</v>
      </c>
      <c r="G20" s="150">
        <f t="shared" si="0"/>
        <v>505</v>
      </c>
    </row>
    <row r="21" spans="1:7">
      <c r="A21" s="134">
        <v>2.4</v>
      </c>
      <c r="B21" s="118" t="s">
        <v>236</v>
      </c>
      <c r="C21" s="119" t="s">
        <v>251</v>
      </c>
      <c r="D21" s="151">
        <v>90000</v>
      </c>
      <c r="E21" s="151">
        <v>0</v>
      </c>
      <c r="F21" s="152">
        <v>0</v>
      </c>
      <c r="G21" s="150">
        <f t="shared" si="0"/>
        <v>90000</v>
      </c>
    </row>
    <row r="22" spans="1:7" ht="30">
      <c r="A22" s="134" t="s">
        <v>257</v>
      </c>
      <c r="B22" s="118" t="s">
        <v>228</v>
      </c>
      <c r="C22" s="119" t="s">
        <v>258</v>
      </c>
      <c r="D22" s="151">
        <v>141</v>
      </c>
      <c r="E22" s="151">
        <v>0</v>
      </c>
      <c r="F22" s="152">
        <v>0</v>
      </c>
      <c r="G22" s="150">
        <f t="shared" si="0"/>
        <v>141</v>
      </c>
    </row>
    <row r="23" spans="1:7">
      <c r="A23" s="124" t="s">
        <v>282</v>
      </c>
      <c r="B23" s="118"/>
      <c r="C23" s="119"/>
      <c r="D23" s="151"/>
      <c r="E23" s="151"/>
      <c r="F23" s="152"/>
      <c r="G23" s="150"/>
    </row>
    <row r="24" spans="1:7">
      <c r="A24" s="134">
        <v>3.1</v>
      </c>
      <c r="B24" s="118" t="s">
        <v>236</v>
      </c>
      <c r="C24" s="160" t="s">
        <v>238</v>
      </c>
      <c r="D24" s="154">
        <v>500000</v>
      </c>
      <c r="E24" s="151">
        <v>0</v>
      </c>
      <c r="F24" s="152">
        <v>0</v>
      </c>
      <c r="G24" s="150">
        <f t="shared" si="0"/>
        <v>500000</v>
      </c>
    </row>
    <row r="25" spans="1:7">
      <c r="A25" s="134">
        <v>3.3</v>
      </c>
      <c r="B25" s="118" t="s">
        <v>236</v>
      </c>
      <c r="C25" s="160" t="s">
        <v>252</v>
      </c>
      <c r="D25" s="154">
        <v>283000</v>
      </c>
      <c r="E25" s="151">
        <v>0</v>
      </c>
      <c r="F25" s="152">
        <v>0</v>
      </c>
      <c r="G25" s="150">
        <f t="shared" si="0"/>
        <v>283000</v>
      </c>
    </row>
    <row r="26" spans="1:7">
      <c r="A26" s="134" t="s">
        <v>242</v>
      </c>
      <c r="B26" s="118" t="s">
        <v>228</v>
      </c>
      <c r="C26" s="119" t="s">
        <v>243</v>
      </c>
      <c r="D26" s="151">
        <v>200</v>
      </c>
      <c r="E26" s="151">
        <v>0</v>
      </c>
      <c r="F26" s="152">
        <v>0</v>
      </c>
      <c r="G26" s="150">
        <f t="shared" si="0"/>
        <v>200</v>
      </c>
    </row>
    <row r="27" spans="1:7" ht="30">
      <c r="A27" s="134" t="s">
        <v>259</v>
      </c>
      <c r="B27" s="118" t="s">
        <v>228</v>
      </c>
      <c r="C27" s="119" t="s">
        <v>260</v>
      </c>
      <c r="D27" s="151">
        <v>4</v>
      </c>
      <c r="E27" s="151">
        <v>0</v>
      </c>
      <c r="F27" s="152">
        <v>0</v>
      </c>
      <c r="G27" s="150">
        <f t="shared" si="0"/>
        <v>4</v>
      </c>
    </row>
    <row r="28" spans="1:7" ht="30">
      <c r="A28" s="134" t="s">
        <v>261</v>
      </c>
      <c r="B28" s="118" t="s">
        <v>228</v>
      </c>
      <c r="C28" s="119" t="s">
        <v>262</v>
      </c>
      <c r="D28" s="159">
        <v>0</v>
      </c>
      <c r="E28" s="151">
        <v>0</v>
      </c>
      <c r="F28" s="152">
        <v>0</v>
      </c>
      <c r="G28" s="150">
        <f t="shared" si="0"/>
        <v>0</v>
      </c>
    </row>
    <row r="29" spans="1:7">
      <c r="A29" s="124" t="s">
        <v>283</v>
      </c>
      <c r="B29" s="118"/>
      <c r="C29" s="119"/>
      <c r="D29" s="151"/>
      <c r="E29" s="151"/>
      <c r="F29" s="152"/>
      <c r="G29" s="150"/>
    </row>
    <row r="30" spans="1:7">
      <c r="A30" s="134">
        <v>4.0999999999999996</v>
      </c>
      <c r="B30" s="118" t="s">
        <v>236</v>
      </c>
      <c r="C30" s="119" t="s">
        <v>253</v>
      </c>
      <c r="D30" s="151">
        <v>283000</v>
      </c>
      <c r="E30" s="151">
        <v>0</v>
      </c>
      <c r="F30" s="152">
        <v>0</v>
      </c>
      <c r="G30" s="150">
        <f t="shared" si="0"/>
        <v>283000</v>
      </c>
    </row>
    <row r="31" spans="1:7">
      <c r="A31" s="134">
        <v>4.2</v>
      </c>
      <c r="B31" s="118" t="s">
        <v>236</v>
      </c>
      <c r="C31" s="119" t="s">
        <v>254</v>
      </c>
      <c r="D31" s="151">
        <v>2</v>
      </c>
      <c r="E31" s="151">
        <v>0</v>
      </c>
      <c r="F31" s="152">
        <v>0</v>
      </c>
      <c r="G31" s="150">
        <f t="shared" si="0"/>
        <v>2</v>
      </c>
    </row>
    <row r="32" spans="1:7">
      <c r="A32" s="134" t="s">
        <v>244</v>
      </c>
      <c r="B32" s="118" t="s">
        <v>228</v>
      </c>
      <c r="C32" s="119" t="s">
        <v>245</v>
      </c>
      <c r="D32" s="151">
        <f>3+141</f>
        <v>144</v>
      </c>
      <c r="E32" s="151">
        <v>0</v>
      </c>
      <c r="F32" s="152">
        <v>0</v>
      </c>
      <c r="G32" s="150">
        <f t="shared" si="0"/>
        <v>144</v>
      </c>
    </row>
    <row r="33" spans="1:7" ht="30">
      <c r="A33" s="134" t="s">
        <v>246</v>
      </c>
      <c r="B33" s="118" t="s">
        <v>228</v>
      </c>
      <c r="C33" s="119" t="s">
        <v>247</v>
      </c>
      <c r="D33" s="151">
        <v>1</v>
      </c>
      <c r="E33" s="151">
        <v>0</v>
      </c>
      <c r="F33" s="152">
        <v>0</v>
      </c>
      <c r="G33" s="150">
        <f t="shared" si="0"/>
        <v>1</v>
      </c>
    </row>
    <row r="34" spans="1:7">
      <c r="A34" s="124" t="s">
        <v>284</v>
      </c>
      <c r="B34" s="118"/>
      <c r="C34" s="119"/>
      <c r="D34" s="151"/>
      <c r="E34" s="151"/>
      <c r="F34" s="152"/>
      <c r="G34" s="150"/>
    </row>
    <row r="35" spans="1:7">
      <c r="A35" s="134" t="s">
        <v>248</v>
      </c>
      <c r="B35" s="118" t="s">
        <v>228</v>
      </c>
      <c r="C35" s="119" t="s">
        <v>249</v>
      </c>
      <c r="D35" s="151">
        <v>3</v>
      </c>
      <c r="E35" s="151">
        <v>0</v>
      </c>
      <c r="F35" s="152">
        <v>0</v>
      </c>
      <c r="G35" s="150">
        <f t="shared" si="0"/>
        <v>3</v>
      </c>
    </row>
    <row r="36" spans="1:7">
      <c r="A36" s="124" t="s">
        <v>279</v>
      </c>
      <c r="B36" s="129"/>
      <c r="C36" s="130"/>
      <c r="D36" s="153"/>
      <c r="E36" s="151"/>
      <c r="F36" s="152"/>
      <c r="G36" s="150"/>
    </row>
    <row r="37" spans="1:7">
      <c r="A37" s="134">
        <v>6.1</v>
      </c>
      <c r="B37" s="118" t="s">
        <v>236</v>
      </c>
      <c r="C37" s="160" t="s">
        <v>268</v>
      </c>
      <c r="D37" s="154">
        <v>9</v>
      </c>
      <c r="E37" s="151">
        <v>0</v>
      </c>
      <c r="F37" s="152">
        <v>0</v>
      </c>
      <c r="G37" s="150">
        <f t="shared" si="0"/>
        <v>9</v>
      </c>
    </row>
    <row r="38" spans="1:7">
      <c r="A38" s="134">
        <v>6.2</v>
      </c>
      <c r="B38" s="118" t="s">
        <v>236</v>
      </c>
      <c r="C38" s="119" t="s">
        <v>239</v>
      </c>
      <c r="D38" s="151">
        <f>2+2+255</f>
        <v>259</v>
      </c>
      <c r="E38" s="151">
        <v>0</v>
      </c>
      <c r="F38" s="152">
        <v>0</v>
      </c>
      <c r="G38" s="150">
        <f t="shared" si="0"/>
        <v>259</v>
      </c>
    </row>
    <row r="39" spans="1:7" ht="30">
      <c r="A39" s="134" t="s">
        <v>227</v>
      </c>
      <c r="B39" s="118" t="s">
        <v>228</v>
      </c>
      <c r="C39" s="119" t="s">
        <v>229</v>
      </c>
      <c r="D39" s="151">
        <f>1386+1285</f>
        <v>2671</v>
      </c>
      <c r="E39" s="151">
        <v>0</v>
      </c>
      <c r="F39" s="152">
        <v>0</v>
      </c>
      <c r="G39" s="150">
        <f t="shared" si="0"/>
        <v>2671</v>
      </c>
    </row>
    <row r="40" spans="1:7">
      <c r="A40" s="135" t="s">
        <v>271</v>
      </c>
      <c r="B40" s="136" t="s">
        <v>228</v>
      </c>
      <c r="C40" s="137" t="s">
        <v>272</v>
      </c>
      <c r="D40" s="156">
        <v>1</v>
      </c>
      <c r="E40" s="156">
        <v>0</v>
      </c>
      <c r="F40" s="157">
        <v>0</v>
      </c>
      <c r="G40" s="158">
        <f t="shared" si="0"/>
        <v>1</v>
      </c>
    </row>
    <row r="42" spans="1:7">
      <c r="A42" s="145">
        <v>2021</v>
      </c>
      <c r="B42" s="96"/>
      <c r="C42" s="97"/>
      <c r="D42" s="146"/>
    </row>
    <row r="43" spans="1:7">
      <c r="A43" s="121" t="s">
        <v>273</v>
      </c>
      <c r="B43" s="122" t="s">
        <v>220</v>
      </c>
      <c r="C43" s="122" t="s">
        <v>274</v>
      </c>
      <c r="D43" s="147" t="s">
        <v>275</v>
      </c>
      <c r="E43" s="147" t="s">
        <v>276</v>
      </c>
      <c r="F43" s="147" t="s">
        <v>277</v>
      </c>
      <c r="G43" s="148" t="s">
        <v>278</v>
      </c>
    </row>
    <row r="44" spans="1:7">
      <c r="A44" s="124" t="s">
        <v>281</v>
      </c>
      <c r="B44" s="129"/>
      <c r="C44" s="130"/>
      <c r="D44" s="153"/>
      <c r="E44" s="151"/>
      <c r="F44" s="152"/>
      <c r="G44" s="150"/>
    </row>
    <row r="45" spans="1:7">
      <c r="A45" s="155" t="s">
        <v>291</v>
      </c>
      <c r="B45" s="118" t="s">
        <v>228</v>
      </c>
      <c r="C45" s="119" t="s">
        <v>292</v>
      </c>
      <c r="D45" s="162">
        <v>0</v>
      </c>
      <c r="E45" s="151">
        <v>0</v>
      </c>
      <c r="F45" s="152">
        <v>0</v>
      </c>
      <c r="G45" s="150">
        <f t="shared" ref="G45" si="1">SUM(D45:F45)</f>
        <v>0</v>
      </c>
    </row>
    <row r="46" spans="1:7">
      <c r="A46" s="124" t="s">
        <v>282</v>
      </c>
      <c r="B46" s="118"/>
      <c r="C46" s="119"/>
      <c r="D46" s="151"/>
      <c r="E46" s="151"/>
      <c r="F46" s="152"/>
      <c r="G46" s="150"/>
    </row>
    <row r="47" spans="1:7">
      <c r="A47" s="134">
        <v>3.1</v>
      </c>
      <c r="B47" s="118" t="s">
        <v>236</v>
      </c>
      <c r="C47" s="160" t="s">
        <v>238</v>
      </c>
      <c r="D47" s="154">
        <v>77680</v>
      </c>
      <c r="E47" s="151">
        <v>0</v>
      </c>
      <c r="F47" s="152">
        <v>0</v>
      </c>
      <c r="G47" s="150">
        <f t="shared" ref="G47:G50" si="2">SUM(D47:F47)</f>
        <v>77680</v>
      </c>
    </row>
    <row r="48" spans="1:7">
      <c r="A48" s="134">
        <v>3.3</v>
      </c>
      <c r="B48" s="118" t="s">
        <v>236</v>
      </c>
      <c r="C48" s="160" t="s">
        <v>252</v>
      </c>
      <c r="D48" s="154">
        <v>123500</v>
      </c>
      <c r="E48" s="151">
        <v>0</v>
      </c>
      <c r="F48" s="152">
        <v>0</v>
      </c>
      <c r="G48" s="150">
        <f t="shared" si="2"/>
        <v>123500</v>
      </c>
    </row>
    <row r="49" spans="1:7">
      <c r="A49" s="134" t="s">
        <v>288</v>
      </c>
      <c r="B49" s="118" t="s">
        <v>228</v>
      </c>
      <c r="C49" s="119" t="s">
        <v>289</v>
      </c>
      <c r="D49" s="151">
        <v>3</v>
      </c>
      <c r="E49" s="151">
        <v>0</v>
      </c>
      <c r="F49" s="152">
        <v>0</v>
      </c>
      <c r="G49" s="150">
        <f t="shared" si="2"/>
        <v>3</v>
      </c>
    </row>
    <row r="50" spans="1:7">
      <c r="A50" s="134" t="s">
        <v>242</v>
      </c>
      <c r="B50" s="118" t="s">
        <v>228</v>
      </c>
      <c r="C50" s="119" t="s">
        <v>243</v>
      </c>
      <c r="D50" s="151">
        <v>3.98</v>
      </c>
      <c r="E50" s="151">
        <v>0</v>
      </c>
      <c r="F50" s="152">
        <v>0</v>
      </c>
      <c r="G50" s="150">
        <f t="shared" si="2"/>
        <v>3.98</v>
      </c>
    </row>
    <row r="51" spans="1:7">
      <c r="A51" s="124" t="s">
        <v>279</v>
      </c>
      <c r="B51" s="129"/>
      <c r="C51" s="130"/>
      <c r="D51" s="153"/>
      <c r="E51" s="151"/>
      <c r="F51" s="152"/>
      <c r="G51" s="150"/>
    </row>
    <row r="52" spans="1:7">
      <c r="A52" s="134">
        <v>6.1</v>
      </c>
      <c r="B52" s="118" t="s">
        <v>236</v>
      </c>
      <c r="C52" s="160" t="s">
        <v>268</v>
      </c>
      <c r="D52" s="162">
        <v>0</v>
      </c>
      <c r="E52" s="151">
        <v>0</v>
      </c>
      <c r="F52" s="152">
        <v>0</v>
      </c>
      <c r="G52" s="150">
        <f t="shared" ref="G52:G56" si="3">SUM(D52:F52)</f>
        <v>0</v>
      </c>
    </row>
    <row r="53" spans="1:7" ht="30">
      <c r="A53" s="134" t="s">
        <v>227</v>
      </c>
      <c r="B53" s="118" t="s">
        <v>228</v>
      </c>
      <c r="C53" s="119" t="s">
        <v>229</v>
      </c>
      <c r="D53" s="151">
        <v>5605</v>
      </c>
      <c r="E53" s="151">
        <v>0</v>
      </c>
      <c r="F53" s="152">
        <v>0</v>
      </c>
      <c r="G53" s="150">
        <f t="shared" si="3"/>
        <v>5605</v>
      </c>
    </row>
    <row r="54" spans="1:7" ht="30">
      <c r="A54" s="134" t="s">
        <v>293</v>
      </c>
      <c r="B54" s="118" t="s">
        <v>228</v>
      </c>
      <c r="C54" s="119" t="s">
        <v>294</v>
      </c>
      <c r="D54" s="151">
        <v>1</v>
      </c>
      <c r="E54" s="151">
        <v>0</v>
      </c>
      <c r="F54" s="152">
        <v>0</v>
      </c>
      <c r="G54" s="150">
        <f t="shared" si="3"/>
        <v>1</v>
      </c>
    </row>
    <row r="55" spans="1:7" ht="30">
      <c r="A55" s="134" t="s">
        <v>295</v>
      </c>
      <c r="B55" s="118" t="s">
        <v>228</v>
      </c>
      <c r="C55" s="119" t="s">
        <v>296</v>
      </c>
      <c r="D55" s="151">
        <v>1</v>
      </c>
      <c r="E55" s="151">
        <v>0</v>
      </c>
      <c r="F55" s="152">
        <v>0</v>
      </c>
      <c r="G55" s="150">
        <f t="shared" si="3"/>
        <v>1</v>
      </c>
    </row>
    <row r="56" spans="1:7" ht="30">
      <c r="A56" s="135" t="s">
        <v>297</v>
      </c>
      <c r="B56" s="136" t="s">
        <v>228</v>
      </c>
      <c r="C56" s="137" t="s">
        <v>298</v>
      </c>
      <c r="D56" s="163">
        <v>0</v>
      </c>
      <c r="E56" s="156">
        <v>0</v>
      </c>
      <c r="F56" s="157">
        <v>0</v>
      </c>
      <c r="G56" s="158">
        <f t="shared" si="3"/>
        <v>0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B822-ED2D-FE47-8EB6-D4482EA5C3B3}">
  <dimension ref="A1:D20"/>
  <sheetViews>
    <sheetView topLeftCell="A4" zoomScale="135" workbookViewId="0">
      <selection activeCell="A16" sqref="A16:D16"/>
    </sheetView>
  </sheetViews>
  <sheetFormatPr defaultColWidth="10.875" defaultRowHeight="15.95"/>
  <cols>
    <col min="1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4">
      <c r="A1" s="103" t="s">
        <v>0</v>
      </c>
      <c r="B1" s="96"/>
      <c r="C1" s="97"/>
      <c r="D1" s="96"/>
    </row>
    <row r="2" spans="1:4">
      <c r="A2" s="103" t="s">
        <v>299</v>
      </c>
      <c r="B2" s="96"/>
      <c r="C2" s="97"/>
      <c r="D2" s="96"/>
    </row>
    <row r="3" spans="1:4">
      <c r="A3" s="103" t="s">
        <v>217</v>
      </c>
      <c r="B3" s="96"/>
      <c r="C3" s="97"/>
      <c r="D3" s="96"/>
    </row>
    <row r="4" spans="1:4">
      <c r="A4" s="92" t="s">
        <v>300</v>
      </c>
      <c r="B4" s="96"/>
      <c r="C4" s="97"/>
      <c r="D4" s="96"/>
    </row>
    <row r="5" spans="1:4">
      <c r="A5" s="99"/>
      <c r="B5" s="100"/>
      <c r="C5" s="97"/>
      <c r="D5" s="96"/>
    </row>
    <row r="6" spans="1:4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>
      <c r="A7" s="110" t="s">
        <v>223</v>
      </c>
      <c r="B7" s="118"/>
      <c r="C7" s="119"/>
      <c r="D7" s="112"/>
    </row>
    <row r="8" spans="1:4" s="139" customFormat="1">
      <c r="A8" s="113" t="s">
        <v>301</v>
      </c>
      <c r="B8" s="118"/>
      <c r="C8" s="119"/>
      <c r="D8" s="140"/>
    </row>
    <row r="9" spans="1:4" s="101" customFormat="1">
      <c r="A9" s="117">
        <v>1.2</v>
      </c>
      <c r="B9" s="118" t="s">
        <v>236</v>
      </c>
      <c r="C9" s="119" t="s">
        <v>265</v>
      </c>
      <c r="D9" s="140">
        <v>119</v>
      </c>
    </row>
    <row r="10" spans="1:4" s="101" customFormat="1">
      <c r="A10" s="117">
        <v>2.1</v>
      </c>
      <c r="B10" s="118" t="s">
        <v>236</v>
      </c>
      <c r="C10" s="119" t="s">
        <v>266</v>
      </c>
      <c r="D10" s="140">
        <v>57</v>
      </c>
    </row>
    <row r="11" spans="1:4" s="101" customFormat="1">
      <c r="A11" s="117">
        <v>3.1</v>
      </c>
      <c r="B11" s="118" t="s">
        <v>236</v>
      </c>
      <c r="C11" s="119" t="s">
        <v>238</v>
      </c>
      <c r="D11" s="140">
        <v>8500</v>
      </c>
    </row>
    <row r="12" spans="1:4" s="101" customFormat="1">
      <c r="A12" s="117">
        <v>5.0999999999999996</v>
      </c>
      <c r="B12" s="118" t="s">
        <v>236</v>
      </c>
      <c r="C12" s="119" t="s">
        <v>302</v>
      </c>
      <c r="D12" s="140">
        <v>1044000</v>
      </c>
    </row>
    <row r="13" spans="1:4" s="101" customFormat="1">
      <c r="A13" s="117">
        <v>6.2</v>
      </c>
      <c r="B13" s="118" t="s">
        <v>236</v>
      </c>
      <c r="C13" s="119" t="s">
        <v>239</v>
      </c>
      <c r="D13" s="140">
        <v>3</v>
      </c>
    </row>
    <row r="14" spans="1:4" s="101" customFormat="1">
      <c r="A14" s="117" t="s">
        <v>255</v>
      </c>
      <c r="B14" s="118" t="s">
        <v>228</v>
      </c>
      <c r="C14" s="119" t="s">
        <v>256</v>
      </c>
      <c r="D14" s="162">
        <v>5</v>
      </c>
    </row>
    <row r="15" spans="1:4" s="101" customFormat="1" ht="30">
      <c r="A15" s="117" t="s">
        <v>257</v>
      </c>
      <c r="B15" s="118" t="s">
        <v>228</v>
      </c>
      <c r="C15" s="119" t="s">
        <v>258</v>
      </c>
      <c r="D15" s="162">
        <v>5</v>
      </c>
    </row>
    <row r="16" spans="1:4" s="101" customFormat="1">
      <c r="A16" s="117" t="s">
        <v>248</v>
      </c>
      <c r="B16" s="118" t="s">
        <v>228</v>
      </c>
      <c r="C16" s="119" t="s">
        <v>249</v>
      </c>
      <c r="D16" s="140">
        <v>5</v>
      </c>
    </row>
    <row r="17" spans="1:4" s="101" customFormat="1" ht="15" customHeight="1">
      <c r="A17" s="107" t="s">
        <v>224</v>
      </c>
      <c r="B17" s="143"/>
      <c r="C17" s="144"/>
      <c r="D17" s="141" t="s">
        <v>197</v>
      </c>
    </row>
    <row r="18" spans="1:4" s="101" customFormat="1" ht="15" customHeight="1">
      <c r="A18" s="107" t="s">
        <v>225</v>
      </c>
      <c r="B18" s="143"/>
      <c r="C18" s="144"/>
      <c r="D18" s="141" t="s">
        <v>197</v>
      </c>
    </row>
    <row r="19" spans="1:4">
      <c r="D19" s="164"/>
    </row>
    <row r="20" spans="1:4">
      <c r="D20" s="164"/>
    </row>
  </sheetData>
  <hyperlinks>
    <hyperlink ref="A4" r:id="rId1" xr:uid="{4584AC09-9F12-C04E-A8E5-A429DDD9FD6E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237D-39DE-4E41-ACA2-FE7D7D174D98}">
  <dimension ref="A1:G72"/>
  <sheetViews>
    <sheetView tabSelected="1" topLeftCell="A67" zoomScale="111" zoomScaleNormal="111" workbookViewId="0">
      <selection activeCell="A61" sqref="A61:G72"/>
    </sheetView>
  </sheetViews>
  <sheetFormatPr defaultColWidth="10.875" defaultRowHeight="15.95"/>
  <cols>
    <col min="1" max="1" width="12.625" style="98" customWidth="1"/>
    <col min="2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7">
      <c r="A1" s="103" t="s">
        <v>0</v>
      </c>
      <c r="B1" s="96"/>
      <c r="C1" s="97"/>
      <c r="D1" s="96"/>
    </row>
    <row r="2" spans="1:7">
      <c r="A2" s="103"/>
      <c r="B2" s="96"/>
      <c r="C2" s="97"/>
      <c r="D2" s="96"/>
    </row>
    <row r="3" spans="1:7">
      <c r="A3" s="145">
        <v>2019</v>
      </c>
      <c r="B3" s="96"/>
      <c r="C3" s="97"/>
      <c r="D3" s="96"/>
    </row>
    <row r="4" spans="1:7">
      <c r="A4" s="121" t="s">
        <v>273</v>
      </c>
      <c r="B4" s="122" t="s">
        <v>220</v>
      </c>
      <c r="C4" s="122" t="s">
        <v>274</v>
      </c>
      <c r="D4" s="122" t="s">
        <v>275</v>
      </c>
      <c r="E4" s="122" t="s">
        <v>276</v>
      </c>
      <c r="F4" s="122" t="s">
        <v>277</v>
      </c>
      <c r="G4" s="123" t="s">
        <v>278</v>
      </c>
    </row>
    <row r="5" spans="1:7">
      <c r="A5" s="124" t="s">
        <v>279</v>
      </c>
      <c r="B5" s="129"/>
      <c r="C5" s="130"/>
      <c r="D5" s="131"/>
      <c r="E5" s="131"/>
      <c r="F5" s="132"/>
      <c r="G5" s="125"/>
    </row>
    <row r="6" spans="1:7" ht="30">
      <c r="A6" s="134" t="s">
        <v>227</v>
      </c>
      <c r="B6" s="118" t="s">
        <v>228</v>
      </c>
      <c r="C6" s="119" t="s">
        <v>229</v>
      </c>
      <c r="D6" s="133">
        <v>0</v>
      </c>
      <c r="E6" s="133">
        <v>0</v>
      </c>
      <c r="F6" s="120">
        <f>70+75</f>
        <v>145</v>
      </c>
      <c r="G6" s="126">
        <f>SUM(D6:F6)</f>
        <v>145</v>
      </c>
    </row>
    <row r="7" spans="1:7" ht="30">
      <c r="A7" s="135" t="s">
        <v>230</v>
      </c>
      <c r="B7" s="136" t="s">
        <v>228</v>
      </c>
      <c r="C7" s="137" t="s">
        <v>231</v>
      </c>
      <c r="D7" s="127">
        <v>0</v>
      </c>
      <c r="E7" s="127">
        <v>0</v>
      </c>
      <c r="F7" s="138">
        <v>1</v>
      </c>
      <c r="G7" s="128">
        <f>SUM(D7:F7)</f>
        <v>1</v>
      </c>
    </row>
    <row r="9" spans="1:7">
      <c r="A9" s="145">
        <v>2020</v>
      </c>
      <c r="B9" s="96"/>
      <c r="C9" s="97"/>
      <c r="D9" s="146"/>
    </row>
    <row r="10" spans="1:7">
      <c r="A10" s="121" t="s">
        <v>273</v>
      </c>
      <c r="B10" s="122" t="s">
        <v>220</v>
      </c>
      <c r="C10" s="122" t="s">
        <v>274</v>
      </c>
      <c r="D10" s="147" t="s">
        <v>275</v>
      </c>
      <c r="E10" s="147" t="s">
        <v>276</v>
      </c>
      <c r="F10" s="147" t="s">
        <v>277</v>
      </c>
      <c r="G10" s="148" t="s">
        <v>278</v>
      </c>
    </row>
    <row r="11" spans="1:7">
      <c r="A11" s="124" t="s">
        <v>280</v>
      </c>
      <c r="B11" s="129"/>
      <c r="C11" s="130"/>
      <c r="D11" s="149"/>
      <c r="E11" s="96"/>
      <c r="F11" s="96"/>
      <c r="G11" s="150"/>
    </row>
    <row r="12" spans="1:7" ht="30">
      <c r="A12" s="155">
        <v>1.1000000000000001</v>
      </c>
      <c r="B12" s="118" t="s">
        <v>236</v>
      </c>
      <c r="C12" s="119" t="s">
        <v>264</v>
      </c>
      <c r="D12" s="152">
        <v>1418439</v>
      </c>
      <c r="E12" s="151">
        <v>0</v>
      </c>
      <c r="F12" s="152">
        <v>0</v>
      </c>
      <c r="G12" s="150">
        <f>SUM(D12:F12)</f>
        <v>1418439</v>
      </c>
    </row>
    <row r="13" spans="1:7">
      <c r="A13" s="155">
        <v>1.2</v>
      </c>
      <c r="B13" s="118" t="s">
        <v>236</v>
      </c>
      <c r="C13" s="119" t="s">
        <v>265</v>
      </c>
      <c r="D13" s="152">
        <v>1881</v>
      </c>
      <c r="E13" s="151">
        <v>0</v>
      </c>
      <c r="F13" s="152">
        <v>0</v>
      </c>
      <c r="G13" s="150">
        <f t="shared" ref="G13:G40" si="0">SUM(D13:F13)</f>
        <v>1881</v>
      </c>
    </row>
    <row r="14" spans="1:7">
      <c r="A14" s="134">
        <v>1.3</v>
      </c>
      <c r="B14" s="118" t="s">
        <v>236</v>
      </c>
      <c r="C14" s="119" t="s">
        <v>237</v>
      </c>
      <c r="D14" s="151">
        <v>241657.38999999998</v>
      </c>
      <c r="E14" s="151">
        <v>0</v>
      </c>
      <c r="F14" s="152">
        <v>0</v>
      </c>
      <c r="G14" s="150">
        <f t="shared" si="0"/>
        <v>241657.38999999998</v>
      </c>
    </row>
    <row r="15" spans="1:7">
      <c r="A15" s="134" t="s">
        <v>269</v>
      </c>
      <c r="B15" s="118" t="s">
        <v>228</v>
      </c>
      <c r="C15" s="119" t="s">
        <v>270</v>
      </c>
      <c r="D15" s="151">
        <v>845726</v>
      </c>
      <c r="E15" s="151">
        <v>0</v>
      </c>
      <c r="F15" s="152">
        <v>0</v>
      </c>
      <c r="G15" s="150">
        <f t="shared" si="0"/>
        <v>845726</v>
      </c>
    </row>
    <row r="16" spans="1:7">
      <c r="A16" s="134" t="s">
        <v>255</v>
      </c>
      <c r="B16" s="118" t="s">
        <v>228</v>
      </c>
      <c r="C16" s="119" t="s">
        <v>256</v>
      </c>
      <c r="D16" s="151">
        <f>141+506</f>
        <v>647</v>
      </c>
      <c r="E16" s="151">
        <v>0</v>
      </c>
      <c r="F16" s="152">
        <v>0</v>
      </c>
      <c r="G16" s="150">
        <f t="shared" si="0"/>
        <v>647</v>
      </c>
    </row>
    <row r="17" spans="1:7" ht="30">
      <c r="A17" s="155" t="s">
        <v>240</v>
      </c>
      <c r="B17" s="118" t="s">
        <v>228</v>
      </c>
      <c r="C17" s="119" t="s">
        <v>241</v>
      </c>
      <c r="D17" s="140">
        <v>1</v>
      </c>
      <c r="E17" s="151">
        <v>0</v>
      </c>
      <c r="F17" s="152">
        <v>0</v>
      </c>
      <c r="G17" s="150">
        <f t="shared" si="0"/>
        <v>1</v>
      </c>
    </row>
    <row r="18" spans="1:7">
      <c r="A18" s="124" t="s">
        <v>281</v>
      </c>
      <c r="B18" s="129"/>
      <c r="C18" s="130"/>
      <c r="D18" s="153"/>
      <c r="E18" s="151"/>
      <c r="F18" s="152"/>
      <c r="G18" s="150"/>
    </row>
    <row r="19" spans="1:7">
      <c r="A19" s="155">
        <v>2.1</v>
      </c>
      <c r="B19" s="118" t="s">
        <v>236</v>
      </c>
      <c r="C19" s="119" t="s">
        <v>266</v>
      </c>
      <c r="D19" s="152">
        <v>1357</v>
      </c>
      <c r="E19" s="151">
        <v>0</v>
      </c>
      <c r="F19" s="152">
        <v>0</v>
      </c>
      <c r="G19" s="150">
        <f t="shared" si="0"/>
        <v>1357</v>
      </c>
    </row>
    <row r="20" spans="1:7" ht="30">
      <c r="A20" s="155">
        <v>2.2000000000000002</v>
      </c>
      <c r="B20" s="118" t="s">
        <v>236</v>
      </c>
      <c r="C20" s="119" t="s">
        <v>267</v>
      </c>
      <c r="D20" s="152">
        <v>505</v>
      </c>
      <c r="E20" s="151">
        <v>0</v>
      </c>
      <c r="F20" s="152">
        <v>0</v>
      </c>
      <c r="G20" s="150">
        <f t="shared" si="0"/>
        <v>505</v>
      </c>
    </row>
    <row r="21" spans="1:7">
      <c r="A21" s="134">
        <v>2.4</v>
      </c>
      <c r="B21" s="118" t="s">
        <v>236</v>
      </c>
      <c r="C21" s="119" t="s">
        <v>251</v>
      </c>
      <c r="D21" s="151">
        <v>90000</v>
      </c>
      <c r="E21" s="151">
        <v>0</v>
      </c>
      <c r="F21" s="152">
        <v>0</v>
      </c>
      <c r="G21" s="150">
        <f t="shared" si="0"/>
        <v>90000</v>
      </c>
    </row>
    <row r="22" spans="1:7" ht="30">
      <c r="A22" s="134" t="s">
        <v>257</v>
      </c>
      <c r="B22" s="118" t="s">
        <v>228</v>
      </c>
      <c r="C22" s="119" t="s">
        <v>258</v>
      </c>
      <c r="D22" s="151">
        <v>141</v>
      </c>
      <c r="E22" s="151">
        <v>0</v>
      </c>
      <c r="F22" s="152">
        <v>0</v>
      </c>
      <c r="G22" s="150">
        <f t="shared" si="0"/>
        <v>141</v>
      </c>
    </row>
    <row r="23" spans="1:7">
      <c r="A23" s="124" t="s">
        <v>282</v>
      </c>
      <c r="B23" s="118"/>
      <c r="C23" s="119"/>
      <c r="D23" s="151"/>
      <c r="E23" s="151"/>
      <c r="F23" s="152"/>
      <c r="G23" s="150"/>
    </row>
    <row r="24" spans="1:7">
      <c r="A24" s="134">
        <v>3.1</v>
      </c>
      <c r="B24" s="118" t="s">
        <v>236</v>
      </c>
      <c r="C24" s="160" t="s">
        <v>238</v>
      </c>
      <c r="D24" s="154">
        <v>500000</v>
      </c>
      <c r="E24" s="151">
        <v>0</v>
      </c>
      <c r="F24" s="152">
        <v>0</v>
      </c>
      <c r="G24" s="150">
        <f t="shared" si="0"/>
        <v>500000</v>
      </c>
    </row>
    <row r="25" spans="1:7">
      <c r="A25" s="134">
        <v>3.3</v>
      </c>
      <c r="B25" s="118" t="s">
        <v>236</v>
      </c>
      <c r="C25" s="160" t="s">
        <v>252</v>
      </c>
      <c r="D25" s="154">
        <v>283000</v>
      </c>
      <c r="E25" s="151">
        <v>0</v>
      </c>
      <c r="F25" s="152">
        <v>0</v>
      </c>
      <c r="G25" s="150">
        <f t="shared" si="0"/>
        <v>283000</v>
      </c>
    </row>
    <row r="26" spans="1:7">
      <c r="A26" s="134" t="s">
        <v>242</v>
      </c>
      <c r="B26" s="118" t="s">
        <v>228</v>
      </c>
      <c r="C26" s="119" t="s">
        <v>243</v>
      </c>
      <c r="D26" s="151">
        <v>200</v>
      </c>
      <c r="E26" s="151">
        <v>0</v>
      </c>
      <c r="F26" s="152">
        <v>0</v>
      </c>
      <c r="G26" s="150">
        <f t="shared" si="0"/>
        <v>200</v>
      </c>
    </row>
    <row r="27" spans="1:7" ht="30">
      <c r="A27" s="134" t="s">
        <v>259</v>
      </c>
      <c r="B27" s="118" t="s">
        <v>228</v>
      </c>
      <c r="C27" s="119" t="s">
        <v>260</v>
      </c>
      <c r="D27" s="151">
        <v>4</v>
      </c>
      <c r="E27" s="151">
        <v>0</v>
      </c>
      <c r="F27" s="152">
        <v>0</v>
      </c>
      <c r="G27" s="150">
        <f t="shared" si="0"/>
        <v>4</v>
      </c>
    </row>
    <row r="28" spans="1:7" ht="30">
      <c r="A28" s="134" t="s">
        <v>261</v>
      </c>
      <c r="B28" s="118" t="s">
        <v>228</v>
      </c>
      <c r="C28" s="119" t="s">
        <v>262</v>
      </c>
      <c r="D28" s="159">
        <v>0</v>
      </c>
      <c r="E28" s="151">
        <v>0</v>
      </c>
      <c r="F28" s="152">
        <v>0</v>
      </c>
      <c r="G28" s="150">
        <f t="shared" si="0"/>
        <v>0</v>
      </c>
    </row>
    <row r="29" spans="1:7">
      <c r="A29" s="124" t="s">
        <v>283</v>
      </c>
      <c r="B29" s="118"/>
      <c r="C29" s="119"/>
      <c r="D29" s="151"/>
      <c r="E29" s="151"/>
      <c r="F29" s="152"/>
      <c r="G29" s="150"/>
    </row>
    <row r="30" spans="1:7">
      <c r="A30" s="134">
        <v>4.0999999999999996</v>
      </c>
      <c r="B30" s="118" t="s">
        <v>236</v>
      </c>
      <c r="C30" s="119" t="s">
        <v>253</v>
      </c>
      <c r="D30" s="151">
        <v>283000</v>
      </c>
      <c r="E30" s="151">
        <v>0</v>
      </c>
      <c r="F30" s="152">
        <v>0</v>
      </c>
      <c r="G30" s="150">
        <f t="shared" si="0"/>
        <v>283000</v>
      </c>
    </row>
    <row r="31" spans="1:7">
      <c r="A31" s="134">
        <v>4.2</v>
      </c>
      <c r="B31" s="118" t="s">
        <v>236</v>
      </c>
      <c r="C31" s="119" t="s">
        <v>254</v>
      </c>
      <c r="D31" s="151">
        <v>2</v>
      </c>
      <c r="E31" s="151">
        <v>0</v>
      </c>
      <c r="F31" s="152">
        <v>0</v>
      </c>
      <c r="G31" s="150">
        <f t="shared" si="0"/>
        <v>2</v>
      </c>
    </row>
    <row r="32" spans="1:7">
      <c r="A32" s="134" t="s">
        <v>244</v>
      </c>
      <c r="B32" s="118" t="s">
        <v>228</v>
      </c>
      <c r="C32" s="119" t="s">
        <v>245</v>
      </c>
      <c r="D32" s="151">
        <f>3+141</f>
        <v>144</v>
      </c>
      <c r="E32" s="151">
        <v>0</v>
      </c>
      <c r="F32" s="152">
        <v>0</v>
      </c>
      <c r="G32" s="150">
        <f t="shared" si="0"/>
        <v>144</v>
      </c>
    </row>
    <row r="33" spans="1:7" ht="30">
      <c r="A33" s="134" t="s">
        <v>246</v>
      </c>
      <c r="B33" s="118" t="s">
        <v>228</v>
      </c>
      <c r="C33" s="119" t="s">
        <v>247</v>
      </c>
      <c r="D33" s="151">
        <v>1</v>
      </c>
      <c r="E33" s="151">
        <v>0</v>
      </c>
      <c r="F33" s="152">
        <v>0</v>
      </c>
      <c r="G33" s="150">
        <f t="shared" si="0"/>
        <v>1</v>
      </c>
    </row>
    <row r="34" spans="1:7">
      <c r="A34" s="124" t="s">
        <v>284</v>
      </c>
      <c r="B34" s="118"/>
      <c r="C34" s="119"/>
      <c r="D34" s="151"/>
      <c r="E34" s="151"/>
      <c r="F34" s="152"/>
      <c r="G34" s="150"/>
    </row>
    <row r="35" spans="1:7">
      <c r="A35" s="134" t="s">
        <v>248</v>
      </c>
      <c r="B35" s="118" t="s">
        <v>228</v>
      </c>
      <c r="C35" s="119" t="s">
        <v>249</v>
      </c>
      <c r="D35" s="151">
        <v>3</v>
      </c>
      <c r="E35" s="151">
        <v>0</v>
      </c>
      <c r="F35" s="152">
        <v>0</v>
      </c>
      <c r="G35" s="150">
        <f t="shared" si="0"/>
        <v>3</v>
      </c>
    </row>
    <row r="36" spans="1:7">
      <c r="A36" s="124" t="s">
        <v>279</v>
      </c>
      <c r="B36" s="129"/>
      <c r="C36" s="130"/>
      <c r="D36" s="153"/>
      <c r="E36" s="151"/>
      <c r="F36" s="152"/>
      <c r="G36" s="150"/>
    </row>
    <row r="37" spans="1:7">
      <c r="A37" s="134">
        <v>6.1</v>
      </c>
      <c r="B37" s="118" t="s">
        <v>236</v>
      </c>
      <c r="C37" s="160" t="s">
        <v>268</v>
      </c>
      <c r="D37" s="154">
        <v>9</v>
      </c>
      <c r="E37" s="151">
        <v>0</v>
      </c>
      <c r="F37" s="152">
        <v>0</v>
      </c>
      <c r="G37" s="150">
        <f t="shared" si="0"/>
        <v>9</v>
      </c>
    </row>
    <row r="38" spans="1:7">
      <c r="A38" s="134">
        <v>6.2</v>
      </c>
      <c r="B38" s="118" t="s">
        <v>236</v>
      </c>
      <c r="C38" s="119" t="s">
        <v>239</v>
      </c>
      <c r="D38" s="151">
        <f>2+2+255</f>
        <v>259</v>
      </c>
      <c r="E38" s="151">
        <v>0</v>
      </c>
      <c r="F38" s="152">
        <v>0</v>
      </c>
      <c r="G38" s="150">
        <f t="shared" si="0"/>
        <v>259</v>
      </c>
    </row>
    <row r="39" spans="1:7" ht="30">
      <c r="A39" s="134" t="s">
        <v>227</v>
      </c>
      <c r="B39" s="118" t="s">
        <v>228</v>
      </c>
      <c r="C39" s="119" t="s">
        <v>229</v>
      </c>
      <c r="D39" s="151">
        <f>1386+1285</f>
        <v>2671</v>
      </c>
      <c r="E39" s="151">
        <v>0</v>
      </c>
      <c r="F39" s="152">
        <v>0</v>
      </c>
      <c r="G39" s="150">
        <f t="shared" si="0"/>
        <v>2671</v>
      </c>
    </row>
    <row r="40" spans="1:7">
      <c r="A40" s="135" t="s">
        <v>271</v>
      </c>
      <c r="B40" s="136" t="s">
        <v>228</v>
      </c>
      <c r="C40" s="137" t="s">
        <v>272</v>
      </c>
      <c r="D40" s="156">
        <v>1</v>
      </c>
      <c r="E40" s="156">
        <v>0</v>
      </c>
      <c r="F40" s="157">
        <v>0</v>
      </c>
      <c r="G40" s="158">
        <f t="shared" si="0"/>
        <v>1</v>
      </c>
    </row>
    <row r="42" spans="1:7">
      <c r="A42" s="145">
        <v>2021</v>
      </c>
      <c r="B42" s="96"/>
      <c r="C42" s="97"/>
      <c r="D42" s="146"/>
    </row>
    <row r="43" spans="1:7">
      <c r="A43" s="121" t="s">
        <v>273</v>
      </c>
      <c r="B43" s="122" t="s">
        <v>220</v>
      </c>
      <c r="C43" s="122" t="s">
        <v>274</v>
      </c>
      <c r="D43" s="147" t="s">
        <v>275</v>
      </c>
      <c r="E43" s="147" t="s">
        <v>276</v>
      </c>
      <c r="F43" s="147" t="s">
        <v>277</v>
      </c>
      <c r="G43" s="148" t="s">
        <v>278</v>
      </c>
    </row>
    <row r="44" spans="1:7">
      <c r="A44" s="124" t="s">
        <v>281</v>
      </c>
      <c r="B44" s="129"/>
      <c r="C44" s="130"/>
      <c r="D44" s="153"/>
      <c r="E44" s="151"/>
      <c r="F44" s="152"/>
      <c r="G44" s="150"/>
    </row>
    <row r="45" spans="1:7">
      <c r="A45" s="155" t="s">
        <v>291</v>
      </c>
      <c r="B45" s="118" t="s">
        <v>228</v>
      </c>
      <c r="C45" s="119" t="s">
        <v>292</v>
      </c>
      <c r="D45" s="162">
        <v>0</v>
      </c>
      <c r="E45" s="151">
        <v>0</v>
      </c>
      <c r="F45" s="152">
        <v>0</v>
      </c>
      <c r="G45" s="150">
        <f t="shared" ref="G45" si="1">SUM(D45:F45)</f>
        <v>0</v>
      </c>
    </row>
    <row r="46" spans="1:7">
      <c r="A46" s="124" t="s">
        <v>282</v>
      </c>
      <c r="B46" s="118"/>
      <c r="C46" s="119"/>
      <c r="D46" s="151"/>
      <c r="E46" s="151"/>
      <c r="F46" s="152"/>
      <c r="G46" s="150"/>
    </row>
    <row r="47" spans="1:7">
      <c r="A47" s="134">
        <v>3.1</v>
      </c>
      <c r="B47" s="118" t="s">
        <v>236</v>
      </c>
      <c r="C47" s="160" t="s">
        <v>238</v>
      </c>
      <c r="D47" s="154">
        <v>77680</v>
      </c>
      <c r="E47" s="151">
        <v>0</v>
      </c>
      <c r="F47" s="152">
        <v>0</v>
      </c>
      <c r="G47" s="150">
        <f t="shared" ref="G47:G50" si="2">SUM(D47:F47)</f>
        <v>77680</v>
      </c>
    </row>
    <row r="48" spans="1:7">
      <c r="A48" s="134">
        <v>3.3</v>
      </c>
      <c r="B48" s="118" t="s">
        <v>236</v>
      </c>
      <c r="C48" s="160" t="s">
        <v>252</v>
      </c>
      <c r="D48" s="154">
        <v>123500</v>
      </c>
      <c r="E48" s="151">
        <v>0</v>
      </c>
      <c r="F48" s="152">
        <v>0</v>
      </c>
      <c r="G48" s="150">
        <f t="shared" si="2"/>
        <v>123500</v>
      </c>
    </row>
    <row r="49" spans="1:7">
      <c r="A49" s="134" t="s">
        <v>288</v>
      </c>
      <c r="B49" s="118" t="s">
        <v>228</v>
      </c>
      <c r="C49" s="119" t="s">
        <v>289</v>
      </c>
      <c r="D49" s="151">
        <v>3</v>
      </c>
      <c r="E49" s="151">
        <v>0</v>
      </c>
      <c r="F49" s="152">
        <v>0</v>
      </c>
      <c r="G49" s="150">
        <f t="shared" si="2"/>
        <v>3</v>
      </c>
    </row>
    <row r="50" spans="1:7">
      <c r="A50" s="134" t="s">
        <v>242</v>
      </c>
      <c r="B50" s="118" t="s">
        <v>228</v>
      </c>
      <c r="C50" s="119" t="s">
        <v>243</v>
      </c>
      <c r="D50" s="151">
        <v>3.98</v>
      </c>
      <c r="E50" s="151">
        <v>0</v>
      </c>
      <c r="F50" s="152">
        <v>0</v>
      </c>
      <c r="G50" s="150">
        <f t="shared" si="2"/>
        <v>3.98</v>
      </c>
    </row>
    <row r="51" spans="1:7">
      <c r="A51" s="124" t="s">
        <v>279</v>
      </c>
      <c r="B51" s="129"/>
      <c r="C51" s="130"/>
      <c r="D51" s="153"/>
      <c r="E51" s="151"/>
      <c r="F51" s="152"/>
      <c r="G51" s="150"/>
    </row>
    <row r="52" spans="1:7">
      <c r="A52" s="134">
        <v>6.1</v>
      </c>
      <c r="B52" s="118" t="s">
        <v>236</v>
      </c>
      <c r="C52" s="160" t="s">
        <v>268</v>
      </c>
      <c r="D52" s="162">
        <v>0</v>
      </c>
      <c r="E52" s="151">
        <v>0</v>
      </c>
      <c r="F52" s="152">
        <v>0</v>
      </c>
      <c r="G52" s="150">
        <f t="shared" ref="G52:G56" si="3">SUM(D52:F52)</f>
        <v>0</v>
      </c>
    </row>
    <row r="53" spans="1:7" ht="30">
      <c r="A53" s="134" t="s">
        <v>227</v>
      </c>
      <c r="B53" s="118" t="s">
        <v>228</v>
      </c>
      <c r="C53" s="119" t="s">
        <v>229</v>
      </c>
      <c r="D53" s="151">
        <v>5605</v>
      </c>
      <c r="E53" s="151">
        <v>0</v>
      </c>
      <c r="F53" s="152">
        <v>0</v>
      </c>
      <c r="G53" s="150">
        <f t="shared" si="3"/>
        <v>5605</v>
      </c>
    </row>
    <row r="54" spans="1:7" ht="30">
      <c r="A54" s="134" t="s">
        <v>293</v>
      </c>
      <c r="B54" s="118" t="s">
        <v>228</v>
      </c>
      <c r="C54" s="119" t="s">
        <v>294</v>
      </c>
      <c r="D54" s="151">
        <v>1</v>
      </c>
      <c r="E54" s="151">
        <v>0</v>
      </c>
      <c r="F54" s="152">
        <v>0</v>
      </c>
      <c r="G54" s="150">
        <f t="shared" si="3"/>
        <v>1</v>
      </c>
    </row>
    <row r="55" spans="1:7" ht="30">
      <c r="A55" s="134" t="s">
        <v>295</v>
      </c>
      <c r="B55" s="118" t="s">
        <v>228</v>
      </c>
      <c r="C55" s="119" t="s">
        <v>296</v>
      </c>
      <c r="D55" s="151">
        <v>1</v>
      </c>
      <c r="E55" s="151">
        <v>0</v>
      </c>
      <c r="F55" s="152">
        <v>0</v>
      </c>
      <c r="G55" s="150">
        <f t="shared" si="3"/>
        <v>1</v>
      </c>
    </row>
    <row r="56" spans="1:7" ht="30">
      <c r="A56" s="135" t="s">
        <v>297</v>
      </c>
      <c r="B56" s="136" t="s">
        <v>228</v>
      </c>
      <c r="C56" s="137" t="s">
        <v>298</v>
      </c>
      <c r="D56" s="163">
        <v>0</v>
      </c>
      <c r="E56" s="156">
        <v>0</v>
      </c>
      <c r="F56" s="157">
        <v>0</v>
      </c>
      <c r="G56" s="158">
        <f t="shared" si="3"/>
        <v>0</v>
      </c>
    </row>
    <row r="58" spans="1:7">
      <c r="A58" s="145">
        <v>2022</v>
      </c>
      <c r="B58" s="96"/>
      <c r="C58" s="97"/>
      <c r="D58" s="146"/>
    </row>
    <row r="59" spans="1:7">
      <c r="A59" s="121" t="s">
        <v>273</v>
      </c>
      <c r="B59" s="122" t="s">
        <v>220</v>
      </c>
      <c r="C59" s="122" t="s">
        <v>274</v>
      </c>
      <c r="D59" s="147" t="s">
        <v>275</v>
      </c>
      <c r="E59" s="147" t="s">
        <v>276</v>
      </c>
      <c r="F59" s="147" t="s">
        <v>277</v>
      </c>
      <c r="G59" s="148" t="s">
        <v>278</v>
      </c>
    </row>
    <row r="60" spans="1:7">
      <c r="A60" s="124" t="s">
        <v>280</v>
      </c>
      <c r="B60" s="129"/>
      <c r="C60" s="130"/>
      <c r="D60" s="149"/>
      <c r="E60" s="96"/>
      <c r="F60" s="96"/>
      <c r="G60" s="150"/>
    </row>
    <row r="61" spans="1:7">
      <c r="A61" s="155">
        <v>1.2</v>
      </c>
      <c r="B61" s="118" t="s">
        <v>236</v>
      </c>
      <c r="C61" s="119" t="s">
        <v>265</v>
      </c>
      <c r="D61" s="152">
        <v>119</v>
      </c>
      <c r="E61" s="151">
        <v>0</v>
      </c>
      <c r="F61" s="152">
        <v>0</v>
      </c>
      <c r="G61" s="150">
        <f>SUM(D61:F61)</f>
        <v>119</v>
      </c>
    </row>
    <row r="62" spans="1:7">
      <c r="A62" s="155" t="s">
        <v>255</v>
      </c>
      <c r="B62" s="118" t="s">
        <v>228</v>
      </c>
      <c r="C62" s="119" t="s">
        <v>256</v>
      </c>
      <c r="D62" s="152">
        <v>5</v>
      </c>
      <c r="E62" s="151">
        <v>0</v>
      </c>
      <c r="F62" s="152">
        <v>0</v>
      </c>
      <c r="G62" s="150">
        <f t="shared" ref="G62:G71" si="4">SUM(D62:F62)</f>
        <v>5</v>
      </c>
    </row>
    <row r="63" spans="1:7">
      <c r="A63" s="124" t="s">
        <v>281</v>
      </c>
      <c r="B63" s="129"/>
      <c r="C63" s="130"/>
      <c r="D63" s="153"/>
      <c r="E63" s="151"/>
      <c r="F63" s="152"/>
      <c r="G63" s="150"/>
    </row>
    <row r="64" spans="1:7">
      <c r="A64" s="155">
        <v>2.1</v>
      </c>
      <c r="B64" s="118" t="s">
        <v>236</v>
      </c>
      <c r="C64" s="119" t="s">
        <v>266</v>
      </c>
      <c r="D64" s="152">
        <v>57</v>
      </c>
      <c r="E64" s="151">
        <v>0</v>
      </c>
      <c r="F64" s="152">
        <v>0</v>
      </c>
      <c r="G64" s="150">
        <f t="shared" si="4"/>
        <v>57</v>
      </c>
    </row>
    <row r="65" spans="1:7" ht="30">
      <c r="A65" s="155" t="s">
        <v>257</v>
      </c>
      <c r="B65" s="118" t="s">
        <v>228</v>
      </c>
      <c r="C65" s="119" t="s">
        <v>258</v>
      </c>
      <c r="D65" s="152">
        <v>5</v>
      </c>
      <c r="E65" s="151">
        <v>0</v>
      </c>
      <c r="F65" s="152">
        <v>0</v>
      </c>
      <c r="G65" s="150">
        <f t="shared" si="4"/>
        <v>5</v>
      </c>
    </row>
    <row r="66" spans="1:7">
      <c r="A66" s="124" t="s">
        <v>282</v>
      </c>
      <c r="B66" s="118"/>
      <c r="C66" s="119"/>
      <c r="D66" s="151"/>
      <c r="E66" s="151"/>
      <c r="F66" s="152"/>
      <c r="G66" s="150"/>
    </row>
    <row r="67" spans="1:7">
      <c r="A67" s="134">
        <v>3.1</v>
      </c>
      <c r="B67" s="118" t="s">
        <v>236</v>
      </c>
      <c r="C67" s="160" t="s">
        <v>238</v>
      </c>
      <c r="D67" s="154">
        <v>8500</v>
      </c>
      <c r="E67" s="151">
        <v>0</v>
      </c>
      <c r="F67" s="152">
        <v>0</v>
      </c>
      <c r="G67" s="150">
        <f t="shared" si="4"/>
        <v>8500</v>
      </c>
    </row>
    <row r="68" spans="1:7">
      <c r="A68" s="124" t="s">
        <v>284</v>
      </c>
      <c r="B68" s="118"/>
      <c r="C68" s="119"/>
      <c r="D68" s="151"/>
      <c r="E68" s="151"/>
      <c r="F68" s="152"/>
      <c r="G68" s="150"/>
    </row>
    <row r="69" spans="1:7">
      <c r="A69" s="134">
        <v>5.0999999999999996</v>
      </c>
      <c r="B69" s="118" t="s">
        <v>236</v>
      </c>
      <c r="C69" s="119" t="s">
        <v>302</v>
      </c>
      <c r="D69" s="151">
        <v>1044000</v>
      </c>
      <c r="E69" s="151">
        <v>0</v>
      </c>
      <c r="F69" s="152">
        <v>0</v>
      </c>
      <c r="G69" s="150">
        <f t="shared" si="4"/>
        <v>1044000</v>
      </c>
    </row>
    <row r="70" spans="1:7">
      <c r="A70" s="134" t="s">
        <v>248</v>
      </c>
      <c r="B70" s="118" t="s">
        <v>228</v>
      </c>
      <c r="C70" s="119" t="s">
        <v>249</v>
      </c>
      <c r="D70" s="151">
        <v>5</v>
      </c>
      <c r="E70" s="151">
        <v>0</v>
      </c>
      <c r="F70" s="152">
        <v>0</v>
      </c>
      <c r="G70" s="150">
        <f t="shared" si="4"/>
        <v>5</v>
      </c>
    </row>
    <row r="71" spans="1:7">
      <c r="A71" s="124" t="s">
        <v>279</v>
      </c>
      <c r="B71" s="129"/>
      <c r="C71" s="130"/>
      <c r="D71" s="153"/>
      <c r="E71" s="151"/>
      <c r="F71" s="152"/>
      <c r="G71" s="150"/>
    </row>
    <row r="72" spans="1:7">
      <c r="A72" s="135">
        <v>6.2</v>
      </c>
      <c r="B72" s="136" t="s">
        <v>236</v>
      </c>
      <c r="C72" s="165" t="s">
        <v>239</v>
      </c>
      <c r="D72" s="166">
        <v>3</v>
      </c>
      <c r="E72" s="156">
        <v>0</v>
      </c>
      <c r="F72" s="157">
        <v>0</v>
      </c>
      <c r="G72" s="158">
        <f t="shared" ref="G72" si="5">SUM(D72:F72)</f>
        <v>3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1C74A-BEE5-455B-B2DE-FFE50E84A7A6}"/>
</file>

<file path=customXml/itemProps2.xml><?xml version="1.0" encoding="utf-8"?>
<ds:datastoreItem xmlns:ds="http://schemas.openxmlformats.org/officeDocument/2006/customXml" ds:itemID="{067CAB95-072C-464C-B115-5420B6CEB368}"/>
</file>

<file path=customXml/itemProps3.xml><?xml version="1.0" encoding="utf-8"?>
<ds:datastoreItem xmlns:ds="http://schemas.openxmlformats.org/officeDocument/2006/customXml" ds:itemID="{52C1B8F6-DD3E-42ED-B70D-FB65513838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2019-04-10T06:10:20Z</dcterms:created>
  <dcterms:modified xsi:type="dcterms:W3CDTF">2023-05-19T02:19:43Z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2023-05-19T02:18:46Z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57ab9765-c472-4e99-9078-2eb094e18b82</vt:lpwstr>
  </property>
  <property fmtid="{D5CDD505-2E9C-101B-9397-08002B2CF9AE}" pid="24" name="MSIP_Label_817d4574-7375-4d17-b29c-6e4c6df0fcb0_ContentBits">
    <vt:lpwstr>2</vt:lpwstr>
  </property>
</Properties>
</file>