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2"/>
  <workbookPr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9BA51DC3-E877-4D40-A069-4E9190D4173C}" xr6:coauthVersionLast="47" xr6:coauthVersionMax="47" xr10:uidLastSave="{97AD812D-EEA7-4942-889A-6BB3789B29A0}"/>
  <bookViews>
    <workbookView xWindow="540" yWindow="2720" windowWidth="28660" windowHeight="13940" firstSheet="7" activeTab="7" xr2:uid="{00000000-000D-0000-FFFF-FFFF00000000}"/>
  </bookViews>
  <sheets>
    <sheet name="2010-2018" sheetId="1" r:id="rId1"/>
    <sheet name="2019" sheetId="2" r:id="rId2"/>
    <sheet name="2020" sheetId="4" r:id="rId3"/>
    <sheet name="2019-2020 Aggregate" sheetId="3" r:id="rId4"/>
    <sheet name="2021" sheetId="5" r:id="rId5"/>
    <sheet name="2019-2021 Aggregate" sheetId="6" r:id="rId6"/>
    <sheet name="2022" sheetId="7" r:id="rId7"/>
    <sheet name="2019-2022 Aggregate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8" i="8" l="1"/>
  <c r="G80" i="8"/>
  <c r="G82" i="8"/>
  <c r="G83" i="8"/>
  <c r="G85" i="8"/>
  <c r="G86" i="8"/>
  <c r="G87" i="8"/>
  <c r="G88" i="8"/>
  <c r="G90" i="8"/>
  <c r="G76" i="8"/>
  <c r="G71" i="8"/>
  <c r="G70" i="8"/>
  <c r="G69" i="8"/>
  <c r="G68" i="8"/>
  <c r="D67" i="8"/>
  <c r="G67" i="8" s="1"/>
  <c r="G66" i="8"/>
  <c r="G65" i="8"/>
  <c r="G64" i="8"/>
  <c r="G62" i="8"/>
  <c r="G60" i="8"/>
  <c r="G58" i="8"/>
  <c r="G57" i="8"/>
  <c r="G55" i="8"/>
  <c r="G50" i="8"/>
  <c r="G49" i="8"/>
  <c r="G47" i="8"/>
  <c r="G45" i="8"/>
  <c r="G40" i="8"/>
  <c r="G39" i="8"/>
  <c r="G37" i="8"/>
  <c r="D32" i="8"/>
  <c r="G32" i="8" s="1"/>
  <c r="G31" i="8"/>
  <c r="G30" i="8"/>
  <c r="D29" i="8"/>
  <c r="G29" i="8" s="1"/>
  <c r="D28" i="8"/>
  <c r="G28" i="8" s="1"/>
  <c r="G27" i="8"/>
  <c r="G25" i="8"/>
  <c r="G24" i="8"/>
  <c r="D23" i="8"/>
  <c r="G23" i="8" s="1"/>
  <c r="G22" i="8"/>
  <c r="G21" i="8"/>
  <c r="D20" i="8"/>
  <c r="G20" i="8" s="1"/>
  <c r="D19" i="8"/>
  <c r="G19" i="8" s="1"/>
  <c r="D17" i="8"/>
  <c r="G17" i="8" s="1"/>
  <c r="D16" i="8"/>
  <c r="G16" i="8" s="1"/>
  <c r="D14" i="8"/>
  <c r="G14" i="8" s="1"/>
  <c r="D13" i="8"/>
  <c r="G13" i="8" s="1"/>
  <c r="G11" i="8"/>
  <c r="G10" i="8"/>
  <c r="G9" i="8"/>
  <c r="G8" i="8"/>
  <c r="D7" i="8"/>
  <c r="G7" i="8" s="1"/>
  <c r="G6" i="8"/>
  <c r="G65" i="6"/>
  <c r="G66" i="6"/>
  <c r="G67" i="6"/>
  <c r="G68" i="6"/>
  <c r="G69" i="6"/>
  <c r="G70" i="6"/>
  <c r="D67" i="6"/>
  <c r="G71" i="6"/>
  <c r="G64" i="6"/>
  <c r="G62" i="6"/>
  <c r="G60" i="6"/>
  <c r="G58" i="6"/>
  <c r="G57" i="6"/>
  <c r="G55" i="6"/>
  <c r="G50" i="6"/>
  <c r="G49" i="6"/>
  <c r="G47" i="6"/>
  <c r="G45" i="6"/>
  <c r="G40" i="6"/>
  <c r="G39" i="6"/>
  <c r="G37" i="6"/>
  <c r="D32" i="6"/>
  <c r="G32" i="6" s="1"/>
  <c r="G31" i="6"/>
  <c r="G30" i="6"/>
  <c r="D29" i="6"/>
  <c r="G29" i="6" s="1"/>
  <c r="D28" i="6"/>
  <c r="G28" i="6" s="1"/>
  <c r="G27" i="6"/>
  <c r="G25" i="6"/>
  <c r="G24" i="6"/>
  <c r="D23" i="6"/>
  <c r="G23" i="6" s="1"/>
  <c r="G22" i="6"/>
  <c r="G21" i="6"/>
  <c r="D20" i="6"/>
  <c r="G20" i="6" s="1"/>
  <c r="D19" i="6"/>
  <c r="G19" i="6" s="1"/>
  <c r="D17" i="6"/>
  <c r="G17" i="6" s="1"/>
  <c r="D16" i="6"/>
  <c r="G16" i="6" s="1"/>
  <c r="D14" i="6"/>
  <c r="G14" i="6" s="1"/>
  <c r="D13" i="6"/>
  <c r="G13" i="6" s="1"/>
  <c r="G11" i="6"/>
  <c r="G10" i="6"/>
  <c r="G9" i="6"/>
  <c r="G8" i="6"/>
  <c r="D7" i="6"/>
  <c r="G7" i="6" s="1"/>
  <c r="G6" i="6"/>
  <c r="G50" i="3"/>
  <c r="G49" i="3"/>
  <c r="G47" i="3"/>
  <c r="G45" i="3"/>
  <c r="G40" i="3"/>
  <c r="G39" i="3"/>
  <c r="G37" i="3"/>
  <c r="G8" i="3"/>
  <c r="G9" i="3"/>
  <c r="G10" i="3"/>
  <c r="G11" i="3"/>
  <c r="G21" i="3"/>
  <c r="G22" i="3"/>
  <c r="G24" i="3"/>
  <c r="G25" i="3"/>
  <c r="G27" i="3"/>
  <c r="G30" i="3"/>
  <c r="G31" i="3"/>
  <c r="D32" i="3"/>
  <c r="G32" i="3"/>
  <c r="D29" i="3"/>
  <c r="G29" i="3"/>
  <c r="D28" i="3"/>
  <c r="G28" i="3"/>
  <c r="D23" i="3"/>
  <c r="G23" i="3"/>
  <c r="D20" i="3"/>
  <c r="G20" i="3"/>
  <c r="D19" i="3"/>
  <c r="G19" i="3"/>
  <c r="D17" i="3"/>
  <c r="G17" i="3"/>
  <c r="D16" i="3"/>
  <c r="G16" i="3"/>
  <c r="D14" i="3"/>
  <c r="G14" i="3"/>
  <c r="D13" i="3"/>
  <c r="G13" i="3"/>
  <c r="D7" i="3"/>
  <c r="G7" i="3"/>
  <c r="G6" i="3"/>
</calcChain>
</file>

<file path=xl/sharedStrings.xml><?xml version="1.0" encoding="utf-8"?>
<sst xmlns="http://schemas.openxmlformats.org/spreadsheetml/2006/main" count="939" uniqueCount="240">
  <si>
    <t>AZERBAIJAN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</si>
  <si>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</si>
  <si>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</si>
  <si>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</si>
  <si>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</si>
  <si>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</si>
  <si>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</si>
  <si>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</si>
  <si>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</si>
  <si>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</si>
  <si>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</si>
  <si>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</si>
  <si>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</si>
  <si>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</si>
  <si>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</si>
  <si>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</si>
  <si>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</si>
  <si>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</si>
  <si>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</si>
  <si>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</si>
  <si>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</si>
  <si>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</si>
  <si>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</si>
  <si>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</si>
  <si>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</si>
  <si>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</si>
  <si>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</si>
  <si>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</si>
  <si>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</si>
  <si>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</si>
  <si>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</si>
  <si>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</si>
  <si>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</si>
  <si>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</si>
  <si>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</si>
  <si>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</si>
  <si>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</si>
  <si>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</si>
  <si>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</si>
  <si>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</si>
  <si>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</si>
  <si>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</si>
  <si>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</si>
  <si>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</si>
  <si>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</si>
  <si>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</si>
  <si>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</si>
  <si>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</si>
  <si>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</si>
  <si>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</si>
  <si>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</si>
  <si>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</si>
  <si>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</si>
  <si>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</si>
  <si>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</si>
  <si>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</si>
  <si>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</si>
  <si>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</si>
  <si>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</si>
  <si>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</si>
  <si>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</si>
  <si>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</si>
  <si>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</si>
  <si>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</si>
  <si>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</si>
  <si>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</si>
  <si>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</si>
  <si>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</si>
  <si>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</si>
  <si>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</si>
  <si>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</si>
  <si>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</si>
  <si>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</si>
  <si>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</si>
  <si>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</si>
  <si>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</si>
  <si>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</si>
  <si>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</si>
  <si>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</si>
  <si>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</si>
  <si>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</si>
  <si>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</si>
  <si>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</si>
  <si>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</si>
  <si>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</si>
  <si>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</si>
  <si>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</si>
  <si>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7229/2233</t>
  </si>
  <si>
    <t>Azerigasbank</t>
  </si>
  <si>
    <t>Azerbaijan</t>
  </si>
  <si>
    <t>Project/Equity</t>
  </si>
  <si>
    <t>NS</t>
  </si>
  <si>
    <t>OCR</t>
  </si>
  <si>
    <t>No</t>
  </si>
  <si>
    <t>Yes</t>
  </si>
  <si>
    <t>7267/2365</t>
  </si>
  <si>
    <t>Bank Respublika</t>
  </si>
  <si>
    <t>Project</t>
  </si>
  <si>
    <t>Private Banks and Leasing Companies in AZE</t>
  </si>
  <si>
    <t>Loan</t>
  </si>
  <si>
    <t>NA</t>
  </si>
  <si>
    <t>Devt Financing to Bank of Baku</t>
  </si>
  <si>
    <t>2205/2206</t>
  </si>
  <si>
    <t>East–West Highway Improvement Project</t>
  </si>
  <si>
    <t>35457-013</t>
  </si>
  <si>
    <t>S</t>
  </si>
  <si>
    <t>ADF/OCR</t>
  </si>
  <si>
    <t>Urban Water Supply and Sanitation Project</t>
  </si>
  <si>
    <t>ADF</t>
  </si>
  <si>
    <t>2119/2120</t>
  </si>
  <si>
    <t>Road Network Development Program (Project 2)</t>
  </si>
  <si>
    <t>39176-033</t>
  </si>
  <si>
    <t>MFF/ project</t>
  </si>
  <si>
    <t>7313/2637</t>
  </si>
  <si>
    <t>Garadagh Expansion and Energy Efficient Improvement</t>
  </si>
  <si>
    <t>7266/2364</t>
  </si>
  <si>
    <t>International Bank of Azerbaijan</t>
  </si>
  <si>
    <t>Power Transmission Enhancement Project</t>
  </si>
  <si>
    <t>42085-013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</si>
  <si>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</si>
  <si>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</si>
  <si>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</si>
  <si>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</si>
  <si>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</si>
  <si>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</si>
  <si>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</si>
  <si>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</si>
  <si>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</si>
  <si>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</si>
  <si>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</si>
  <si>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</si>
  <si>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</si>
  <si>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</si>
  <si>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Countercyclical Support Facility Program</t>
  </si>
  <si>
    <t>RFI</t>
  </si>
  <si>
    <t>People benefiting from improved health services, education services, or social protection (number)</t>
  </si>
  <si>
    <t>Jobs generated (number)</t>
  </si>
  <si>
    <t>Entities with improved service delivery (number) </t>
  </si>
  <si>
    <t>1.1.3</t>
  </si>
  <si>
    <t>TI</t>
  </si>
  <si>
    <t>Social protection schemes established or improved (number)</t>
  </si>
  <si>
    <t>1.2.3</t>
  </si>
  <si>
    <t>Enhanced labor policies or standards implemented (number)</t>
  </si>
  <si>
    <t>1.3.3</t>
  </si>
  <si>
    <t>Measures for increased inclusiveness supported in implementation (number)</t>
  </si>
  <si>
    <t>6.1.2</t>
  </si>
  <si>
    <t>Measures supported in implementation to improve capacity of public organizations to promote the private sector and finance sector (number)</t>
  </si>
  <si>
    <t xml:space="preserve">Water Supply and Sanitation Investment Program (Multitranche Financing Facility and Tranche 3) </t>
  </si>
  <si>
    <t>Skilled jobs for women generated (number) </t>
  </si>
  <si>
    <t>People benefiting from strengthened environmental sustainability (number)</t>
  </si>
  <si>
    <t>People benefiting from improved services in urban areas (number)</t>
  </si>
  <si>
    <t>Entities with improved urban planning and financial sustainability (number)</t>
  </si>
  <si>
    <t>Zones with improved urban environment, climate resilience, and disaster risk management (number) </t>
  </si>
  <si>
    <t>Entities with improved management functions and financial stability (number) </t>
  </si>
  <si>
    <t>2.1.4</t>
  </si>
  <si>
    <t>Women and girls benefiting from new or improved infrastructure (number) </t>
  </si>
  <si>
    <t>3.3.1</t>
  </si>
  <si>
    <t xml:space="preserve">Pollution control enhancing infrastructure assets established or improved (number) </t>
  </si>
  <si>
    <t>4.1.1</t>
  </si>
  <si>
    <t>Service providers with improved performance (number)</t>
  </si>
  <si>
    <t>4.1.2</t>
  </si>
  <si>
    <t>Urban infrastructure assets established or improved (number)</t>
  </si>
  <si>
    <t>6.1.1</t>
  </si>
  <si>
    <t>Government officials with increased capacity to design, implement, monitor, and evaluate relevant measures (number)</t>
  </si>
  <si>
    <t xml:space="preserve">Water Supply and Sanitation Investment Program (Tranche 2) </t>
  </si>
  <si>
    <t>1.3.1</t>
  </si>
  <si>
    <t>Infrastructure assets established or improved (number)</t>
  </si>
  <si>
    <t>6.2.4</t>
  </si>
  <si>
    <t>Citizen engagement mechanisms adopted (number)</t>
  </si>
  <si>
    <t>Water Supply and Sanitation Investment Program - Tranche 1</t>
  </si>
  <si>
    <t>4.2.1</t>
  </si>
  <si>
    <t>Measures to improve regulatory, legal, and institutional environment for better planning supported in implementation (number)</t>
  </si>
  <si>
    <t>4.3.1</t>
  </si>
  <si>
    <t>Solutions to enhance urban environment implemented (number)</t>
  </si>
  <si>
    <t>6.2.1</t>
  </si>
  <si>
    <t>Service delivery standards adopted and/or supported in implementation by government and/or private entities (number)</t>
  </si>
  <si>
    <t>B. Nonsovereign operation</t>
  </si>
  <si>
    <t>-</t>
  </si>
  <si>
    <t>C. Technical assistance</t>
  </si>
  <si>
    <t>Preparing an Enabling Environment for_x000D_ Private Sector Participation in the Power Sector</t>
  </si>
  <si>
    <t>2020 Development Effectiveness Review</t>
  </si>
  <si>
    <t>https://www.adb.org/documents/development-effectiveness-review-2020-report</t>
  </si>
  <si>
    <t>Road Network Development Program (Multitranche Financing Facility and Tranche 4)</t>
  </si>
  <si>
    <t>Trade and investment facilitated ($) </t>
  </si>
  <si>
    <t>5.1.1</t>
  </si>
  <si>
    <t>Rural infrastructure assets established or improved (number)</t>
  </si>
  <si>
    <t>7.1.1</t>
  </si>
  <si>
    <t>Transport and ICT connectivity assets established or improved (number)</t>
  </si>
  <si>
    <t>Road Network Development Program (Project 1)</t>
  </si>
  <si>
    <t>2.1.1</t>
  </si>
  <si>
    <t>Women enrolled in TVET and other job training (number) </t>
  </si>
  <si>
    <t>2.4.1</t>
  </si>
  <si>
    <t>Time-saving or gender-responsive infrastructure assets and/or services established or improved (number)</t>
  </si>
  <si>
    <t>6.2.3</t>
  </si>
  <si>
    <t>Measures to strengthen SOE governance supported in implementation (number)</t>
  </si>
  <si>
    <t>Road Network Development Program (Tranche 3)</t>
  </si>
  <si>
    <t>2.1.3</t>
  </si>
  <si>
    <t>Women-owned or -led SME loan accounts opened or women-owned or -led SME end borrowers reached (number)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</si>
  <si>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</si>
  <si>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</si>
  <si>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</si>
  <si>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</si>
  <si>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</si>
  <si>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</si>
  <si>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</si>
  <si>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</si>
  <si>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3: Tackilng Climate Change, Building Climate and Disaster Resilience, and Enhancing Environmental Sustainability</t>
  </si>
  <si>
    <t>OP 4:  Making Cities More Livable</t>
  </si>
  <si>
    <t>OP 6: Strengthening Governance and Institutional Capacity</t>
  </si>
  <si>
    <t>OP 5: Promoting Rural Development and Food Security</t>
  </si>
  <si>
    <t>OP 7: Fostering Regional Cooperation and Integration</t>
  </si>
  <si>
    <t>2021 Development Effectiveness Review</t>
  </si>
  <si>
    <t>https://www.adb.org/documents/development-effectiveness-review-2021-report</t>
  </si>
  <si>
    <t>Improving Governance and Public Sector Efficiency Program (Subprogram 1 and Subprogram 2)</t>
  </si>
  <si>
    <t>6.1.3</t>
  </si>
  <si>
    <t>Measures supported in implementation that promote resilience and responsiveness to economic shocks in a timely manner (number) </t>
  </si>
  <si>
    <t>Power Distribution Enhancement Investment Program – Tranche 1</t>
  </si>
  <si>
    <t>3.1.1</t>
  </si>
  <si>
    <t>Additional climate finance mobilized ($) </t>
  </si>
  <si>
    <t>Improving Public Sector Efficiency</t>
  </si>
  <si>
    <t>6.2.2</t>
  </si>
  <si>
    <t>Measures supported in implementation to strengthen subnational entities' ability to better manage their public finances (number)</t>
  </si>
  <si>
    <t>2022 Development Effectiveness Review</t>
  </si>
  <si>
    <t>https://www.adb.org/documents/development-effectiveness-review-2022-report</t>
  </si>
  <si>
    <t>Second Road Network Development Investment Program (Multitranche Financing Facility; and Tranches 1 and 2)</t>
  </si>
  <si>
    <t>People benefiting from increased rural investment (number)</t>
  </si>
  <si>
    <t>Access Bank Azerbaijan Promoting Rural Financial Inclusion and Improving Financial Service Outreach for Agriculture</t>
  </si>
  <si>
    <t>1.2.2</t>
  </si>
  <si>
    <t>Models for business development and financing established or improved (number)</t>
  </si>
  <si>
    <t>1.3.2</t>
  </si>
  <si>
    <t>New financial products and services made available to the poor and vulnerable (number) </t>
  </si>
  <si>
    <t>2.1.2</t>
  </si>
  <si>
    <t>Women opening new accounts (number) </t>
  </si>
  <si>
    <t>5.1.2</t>
  </si>
  <si>
    <t>Companies providing new or improved nonagricultural goods and services (number)</t>
  </si>
  <si>
    <t>Rapid Response Support for Strategic Reforms</t>
  </si>
  <si>
    <t>1.2.1</t>
  </si>
  <si>
    <t>Business development and financial sector measures supported in implementation (number) </t>
  </si>
  <si>
    <t>2.3.2</t>
  </si>
  <si>
    <t>Measures on gender equality supported in implementation (number)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</si>
</sst>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[$-409]d\-mmm\-yy;@"/>
    <numFmt numFmtId="168" formatCode="#,##0.0"/>
    <numFmt numFmtId="169" formatCode="[$-409]dd\-mmm\-yy;@"/>
  </numFmts>
  <fonts count="29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5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65" fontId="0" fillId="0" borderId="0" xfId="1" applyNumberFormat="1" applyFont="1"/>
    <xf numFmtId="165" fontId="6" fillId="2" borderId="0" xfId="1" applyNumberFormat="1" applyFont="1" applyFill="1"/>
    <xf numFmtId="165" fontId="6" fillId="2" borderId="0" xfId="1" applyNumberFormat="1" applyFont="1" applyFill="1" applyAlignment="1">
      <alignment horizontal="left"/>
    </xf>
    <xf numFmtId="165" fontId="6" fillId="2" borderId="0" xfId="1" applyNumberFormat="1" applyFont="1" applyFill="1" applyAlignment="1">
      <alignment horizontal="center"/>
    </xf>
    <xf numFmtId="165" fontId="6" fillId="2" borderId="0" xfId="1" applyNumberFormat="1" applyFont="1" applyFill="1" applyAlignment="1">
      <alignment horizontal="right"/>
    </xf>
    <xf numFmtId="3" fontId="5" fillId="0" borderId="1" xfId="0" applyNumberFormat="1" applyFont="1" applyBorder="1"/>
    <xf numFmtId="37" fontId="5" fillId="0" borderId="1" xfId="1" applyNumberFormat="1" applyFont="1" applyBorder="1"/>
    <xf numFmtId="37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" fontId="7" fillId="0" borderId="1" xfId="1" applyNumberFormat="1" applyFont="1" applyBorder="1" applyAlignment="1">
      <alignment horizontal="left"/>
    </xf>
    <xf numFmtId="1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/>
    <xf numFmtId="1" fontId="7" fillId="0" borderId="1" xfId="0" applyNumberFormat="1" applyFont="1" applyBorder="1"/>
    <xf numFmtId="166" fontId="5" fillId="0" borderId="1" xfId="1" applyNumberFormat="1" applyFont="1" applyFill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166" fontId="5" fillId="0" borderId="1" xfId="0" applyNumberFormat="1" applyFont="1" applyBorder="1"/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167" fontId="9" fillId="0" borderId="1" xfId="2" applyNumberFormat="1" applyFont="1" applyBorder="1" applyAlignment="1">
      <alignment horizontal="center" vertical="top"/>
    </xf>
    <xf numFmtId="167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37" fontId="5" fillId="0" borderId="1" xfId="1" applyNumberFormat="1" applyFont="1" applyFill="1" applyBorder="1"/>
    <xf numFmtId="166" fontId="5" fillId="0" borderId="1" xfId="0" applyNumberFormat="1" applyFont="1" applyBorder="1" applyAlignment="1">
      <alignment horizontal="center"/>
    </xf>
    <xf numFmtId="0" fontId="7" fillId="3" borderId="1" xfId="2" applyFont="1" applyFill="1" applyBorder="1" applyAlignment="1">
      <alignment horizontal="right" wrapText="1"/>
    </xf>
    <xf numFmtId="0" fontId="7" fillId="3" borderId="1" xfId="2" applyFont="1" applyFill="1" applyBorder="1" applyAlignment="1">
      <alignment horizontal="center" wrapText="1"/>
    </xf>
    <xf numFmtId="167" fontId="7" fillId="0" borderId="1" xfId="2" applyNumberFormat="1" applyFont="1" applyBorder="1" applyAlignment="1">
      <alignment horizontal="center" wrapText="1"/>
    </xf>
    <xf numFmtId="0" fontId="7" fillId="0" borderId="1" xfId="3" applyFont="1" applyBorder="1" applyAlignment="1">
      <alignment horizontal="center"/>
    </xf>
    <xf numFmtId="0" fontId="5" fillId="0" borderId="1" xfId="0" quotePrefix="1" applyFont="1" applyBorder="1" applyAlignment="1">
      <alignment horizontal="left"/>
    </xf>
    <xf numFmtId="3" fontId="5" fillId="0" borderId="1" xfId="1" applyNumberFormat="1" applyFont="1" applyFill="1" applyBorder="1" applyAlignment="1">
      <alignment horizontal="right"/>
    </xf>
    <xf numFmtId="168" fontId="5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169" fontId="7" fillId="0" borderId="1" xfId="0" applyNumberFormat="1" applyFont="1" applyBorder="1" applyAlignment="1">
      <alignment horizontal="center"/>
    </xf>
    <xf numFmtId="165" fontId="7" fillId="0" borderId="1" xfId="1" applyNumberFormat="1" applyFont="1" applyFill="1" applyBorder="1" applyAlignment="1">
      <alignment horizontal="left"/>
    </xf>
    <xf numFmtId="165" fontId="7" fillId="0" borderId="1" xfId="1" applyNumberFormat="1" applyFont="1" applyFill="1" applyBorder="1" applyAlignment="1">
      <alignment horizontal="center"/>
    </xf>
    <xf numFmtId="165" fontId="7" fillId="0" borderId="1" xfId="1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wrapText="1"/>
    </xf>
    <xf numFmtId="0" fontId="12" fillId="0" borderId="0" xfId="4" applyFill="1"/>
    <xf numFmtId="0" fontId="13" fillId="0" borderId="0" xfId="0" applyFont="1"/>
    <xf numFmtId="0" fontId="14" fillId="0" borderId="0" xfId="0" quotePrefix="1" applyFont="1"/>
    <xf numFmtId="0" fontId="15" fillId="0" borderId="0" xfId="0" applyFont="1"/>
    <xf numFmtId="0" fontId="17" fillId="0" borderId="0" xfId="5" applyFont="1"/>
    <xf numFmtId="0" fontId="17" fillId="0" borderId="0" xfId="5" applyFont="1" applyAlignment="1">
      <alignment wrapText="1"/>
    </xf>
    <xf numFmtId="165" fontId="17" fillId="0" borderId="0" xfId="6" applyNumberFormat="1" applyFont="1"/>
    <xf numFmtId="0" fontId="3" fillId="0" borderId="0" xfId="5"/>
    <xf numFmtId="0" fontId="18" fillId="0" borderId="0" xfId="5" applyFont="1" applyAlignment="1">
      <alignment vertical="center"/>
    </xf>
    <xf numFmtId="0" fontId="18" fillId="0" borderId="0" xfId="5" applyFont="1"/>
    <xf numFmtId="0" fontId="16" fillId="0" borderId="0" xfId="5" applyFont="1"/>
    <xf numFmtId="0" fontId="20" fillId="0" borderId="0" xfId="5" applyFont="1"/>
    <xf numFmtId="165" fontId="0" fillId="0" borderId="0" xfId="6" applyNumberFormat="1" applyFont="1"/>
    <xf numFmtId="0" fontId="21" fillId="0" borderId="0" xfId="0" applyFont="1"/>
    <xf numFmtId="0" fontId="22" fillId="0" borderId="0" xfId="4" applyFont="1" applyFill="1"/>
    <xf numFmtId="0" fontId="18" fillId="0" borderId="0" xfId="5" applyFont="1" applyAlignment="1">
      <alignment horizontal="left" vertical="top"/>
    </xf>
    <xf numFmtId="0" fontId="18" fillId="0" borderId="0" xfId="5" quotePrefix="1" applyFont="1" applyAlignment="1">
      <alignment horizontal="right" vertical="top" wrapText="1"/>
    </xf>
    <xf numFmtId="165" fontId="18" fillId="0" borderId="0" xfId="6" quotePrefix="1" applyNumberFormat="1" applyFont="1" applyBorder="1" applyAlignment="1">
      <alignment horizontal="right" vertical="top"/>
    </xf>
    <xf numFmtId="0" fontId="19" fillId="0" borderId="0" xfId="5" applyFont="1" applyAlignment="1">
      <alignment horizontal="left" vertical="top"/>
    </xf>
    <xf numFmtId="0" fontId="19" fillId="0" borderId="0" xfId="5" quotePrefix="1" applyFont="1" applyAlignment="1">
      <alignment vertical="top" wrapText="1"/>
    </xf>
    <xf numFmtId="165" fontId="19" fillId="0" borderId="0" xfId="6" quotePrefix="1" applyNumberFormat="1" applyFont="1" applyBorder="1" applyAlignment="1">
      <alignment vertical="top"/>
    </xf>
    <xf numFmtId="0" fontId="17" fillId="0" borderId="0" xfId="5" applyFont="1" applyAlignment="1">
      <alignment horizontal="left" vertical="top"/>
    </xf>
    <xf numFmtId="0" fontId="17" fillId="0" borderId="0" xfId="5" quotePrefix="1" applyFont="1" applyAlignment="1">
      <alignment vertical="top" wrapText="1"/>
    </xf>
    <xf numFmtId="165" fontId="17" fillId="0" borderId="0" xfId="6" quotePrefix="1" applyNumberFormat="1" applyFont="1" applyBorder="1" applyAlignment="1">
      <alignment vertical="top"/>
    </xf>
    <xf numFmtId="0" fontId="18" fillId="0" borderId="0" xfId="5" applyFont="1" applyAlignment="1">
      <alignment vertical="top" wrapText="1"/>
    </xf>
    <xf numFmtId="165" fontId="18" fillId="0" borderId="0" xfId="6" applyNumberFormat="1" applyFont="1" applyBorder="1" applyAlignment="1">
      <alignment vertical="top"/>
    </xf>
    <xf numFmtId="0" fontId="19" fillId="0" borderId="0" xfId="5" quotePrefix="1" applyFont="1" applyAlignment="1">
      <alignment horizontal="left" vertical="top"/>
    </xf>
    <xf numFmtId="0" fontId="17" fillId="0" borderId="0" xfId="5" applyFont="1" applyAlignment="1">
      <alignment vertical="top" wrapText="1"/>
    </xf>
    <xf numFmtId="165" fontId="17" fillId="0" borderId="0" xfId="6" applyNumberFormat="1" applyFont="1" applyBorder="1" applyAlignment="1">
      <alignment vertical="top"/>
    </xf>
    <xf numFmtId="0" fontId="17" fillId="0" borderId="0" xfId="5" quotePrefix="1" applyFont="1" applyAlignment="1">
      <alignment horizontal="left" vertical="top"/>
    </xf>
    <xf numFmtId="0" fontId="23" fillId="13" borderId="0" xfId="5" applyFont="1" applyFill="1" applyAlignment="1">
      <alignment horizontal="center" vertical="top"/>
    </xf>
    <xf numFmtId="0" fontId="23" fillId="13" borderId="0" xfId="5" applyFont="1" applyFill="1" applyAlignment="1">
      <alignment horizontal="center" vertical="top" wrapText="1"/>
    </xf>
    <xf numFmtId="0" fontId="18" fillId="14" borderId="0" xfId="5" applyFont="1" applyFill="1" applyAlignment="1">
      <alignment horizontal="left" vertical="top"/>
    </xf>
    <xf numFmtId="0" fontId="18" fillId="14" borderId="0" xfId="5" quotePrefix="1" applyFont="1" applyFill="1" applyAlignment="1">
      <alignment horizontal="right" vertical="top" wrapText="1"/>
    </xf>
    <xf numFmtId="165" fontId="18" fillId="14" borderId="0" xfId="6" quotePrefix="1" applyNumberFormat="1" applyFont="1" applyFill="1" applyBorder="1" applyAlignment="1">
      <alignment horizontal="right" vertical="top"/>
    </xf>
    <xf numFmtId="0" fontId="24" fillId="13" borderId="2" xfId="5" applyFont="1" applyFill="1" applyBorder="1" applyAlignment="1">
      <alignment horizontal="center" vertical="top"/>
    </xf>
    <xf numFmtId="0" fontId="24" fillId="13" borderId="3" xfId="5" applyFont="1" applyFill="1" applyBorder="1" applyAlignment="1">
      <alignment horizontal="center" vertical="top"/>
    </xf>
    <xf numFmtId="0" fontId="25" fillId="0" borderId="5" xfId="5" quotePrefix="1" applyFont="1" applyBorder="1" applyAlignment="1">
      <alignment horizontal="left" vertical="top"/>
    </xf>
    <xf numFmtId="0" fontId="17" fillId="0" borderId="5" xfId="5" quotePrefix="1" applyFont="1" applyBorder="1" applyAlignment="1">
      <alignment horizontal="left" vertical="top"/>
    </xf>
    <xf numFmtId="0" fontId="17" fillId="0" borderId="5" xfId="5" applyFont="1" applyBorder="1" applyAlignment="1">
      <alignment horizontal="left" vertical="top"/>
    </xf>
    <xf numFmtId="0" fontId="18" fillId="0" borderId="5" xfId="5" quotePrefix="1" applyFont="1" applyBorder="1" applyAlignment="1">
      <alignment horizontal="left" vertical="top"/>
    </xf>
    <xf numFmtId="0" fontId="17" fillId="0" borderId="8" xfId="5" applyFont="1" applyBorder="1" applyAlignment="1">
      <alignment vertical="top" wrapText="1"/>
    </xf>
    <xf numFmtId="164" fontId="17" fillId="0" borderId="8" xfId="5" quotePrefix="1" applyNumberFormat="1" applyFont="1" applyBorder="1" applyAlignment="1">
      <alignment horizontal="right" vertical="top"/>
    </xf>
    <xf numFmtId="0" fontId="2" fillId="0" borderId="0" xfId="5" applyFont="1"/>
    <xf numFmtId="0" fontId="26" fillId="0" borderId="0" xfId="5" applyFont="1"/>
    <xf numFmtId="165" fontId="3" fillId="0" borderId="0" xfId="1" applyNumberFormat="1" applyFont="1"/>
    <xf numFmtId="165" fontId="24" fillId="13" borderId="4" xfId="1" applyNumberFormat="1" applyFont="1" applyFill="1" applyBorder="1" applyAlignment="1">
      <alignment horizontal="center" vertical="top"/>
    </xf>
    <xf numFmtId="165" fontId="25" fillId="15" borderId="6" xfId="1" applyNumberFormat="1" applyFont="1" applyFill="1" applyBorder="1" applyAlignment="1">
      <alignment vertical="top" wrapText="1"/>
    </xf>
    <xf numFmtId="165" fontId="17" fillId="15" borderId="6" xfId="1" applyNumberFormat="1" applyFont="1" applyFill="1" applyBorder="1" applyAlignment="1">
      <alignment horizontal="right" vertical="top" wrapText="1"/>
    </xf>
    <xf numFmtId="165" fontId="19" fillId="15" borderId="6" xfId="1" applyNumberFormat="1" applyFont="1" applyFill="1" applyBorder="1" applyAlignment="1">
      <alignment horizontal="right" vertical="top" wrapText="1"/>
    </xf>
    <xf numFmtId="165" fontId="25" fillId="15" borderId="6" xfId="1" applyNumberFormat="1" applyFont="1" applyFill="1" applyBorder="1" applyAlignment="1">
      <alignment horizontal="right" vertical="top" wrapText="1"/>
    </xf>
    <xf numFmtId="0" fontId="25" fillId="0" borderId="0" xfId="5" applyFont="1" applyAlignment="1">
      <alignment horizontal="left" vertical="top"/>
    </xf>
    <xf numFmtId="0" fontId="25" fillId="0" borderId="0" xfId="5" applyFont="1" applyAlignment="1">
      <alignment vertical="top" wrapText="1"/>
    </xf>
    <xf numFmtId="164" fontId="25" fillId="0" borderId="0" xfId="5" quotePrefix="1" applyNumberFormat="1" applyFont="1" applyAlignment="1">
      <alignment horizontal="right" vertical="top"/>
    </xf>
    <xf numFmtId="165" fontId="17" fillId="0" borderId="0" xfId="5" quotePrefix="1" applyNumberFormat="1" applyFont="1" applyAlignment="1">
      <alignment horizontal="right" vertical="top"/>
    </xf>
    <xf numFmtId="164" fontId="17" fillId="0" borderId="0" xfId="5" quotePrefix="1" applyNumberFormat="1" applyFont="1" applyAlignment="1">
      <alignment horizontal="right" vertical="top"/>
    </xf>
    <xf numFmtId="165" fontId="19" fillId="0" borderId="0" xfId="5" quotePrefix="1" applyNumberFormat="1" applyFont="1" applyAlignment="1">
      <alignment horizontal="right" vertical="top"/>
    </xf>
    <xf numFmtId="164" fontId="19" fillId="0" borderId="0" xfId="5" quotePrefix="1" applyNumberFormat="1" applyFont="1" applyAlignment="1">
      <alignment horizontal="right" vertical="top"/>
    </xf>
    <xf numFmtId="165" fontId="25" fillId="0" borderId="0" xfId="5" quotePrefix="1" applyNumberFormat="1" applyFont="1" applyAlignment="1">
      <alignment horizontal="right" vertical="top"/>
    </xf>
    <xf numFmtId="0" fontId="25" fillId="0" borderId="0" xfId="5" applyFont="1" applyAlignment="1">
      <alignment vertical="top"/>
    </xf>
    <xf numFmtId="0" fontId="17" fillId="0" borderId="0" xfId="5" applyFont="1" applyAlignment="1">
      <alignment horizontal="right" vertical="top"/>
    </xf>
    <xf numFmtId="0" fontId="17" fillId="0" borderId="7" xfId="5" quotePrefix="1" applyFont="1" applyBorder="1" applyAlignment="1">
      <alignment horizontal="left" vertical="top"/>
    </xf>
    <xf numFmtId="0" fontId="17" fillId="0" borderId="8" xfId="5" applyFont="1" applyBorder="1" applyAlignment="1">
      <alignment horizontal="left" vertical="top"/>
    </xf>
    <xf numFmtId="165" fontId="17" fillId="0" borderId="8" xfId="5" quotePrefix="1" applyNumberFormat="1" applyFont="1" applyBorder="1" applyAlignment="1">
      <alignment horizontal="right" vertical="top"/>
    </xf>
    <xf numFmtId="165" fontId="17" fillId="15" borderId="9" xfId="1" applyNumberFormat="1" applyFont="1" applyFill="1" applyBorder="1" applyAlignment="1">
      <alignment horizontal="right" vertical="top" wrapText="1"/>
    </xf>
    <xf numFmtId="0" fontId="27" fillId="0" borderId="0" xfId="4" applyFont="1" applyFill="1"/>
    <xf numFmtId="0" fontId="28" fillId="0" borderId="0" xfId="5" applyFont="1" applyAlignment="1">
      <alignment horizontal="left" vertical="top"/>
    </xf>
    <xf numFmtId="0" fontId="25" fillId="0" borderId="5" xfId="5" applyFont="1" applyBorder="1" applyAlignment="1">
      <alignment horizontal="left" vertical="top"/>
    </xf>
    <xf numFmtId="0" fontId="1" fillId="0" borderId="0" xfId="5" applyFont="1"/>
    <xf numFmtId="0" fontId="17" fillId="0" borderId="7" xfId="5" applyFont="1" applyBorder="1" applyAlignment="1">
      <alignment horizontal="left" vertical="top"/>
    </xf>
    <xf numFmtId="165" fontId="17" fillId="0" borderId="0" xfId="6" quotePrefix="1" applyNumberFormat="1" applyFont="1" applyFill="1" applyBorder="1" applyAlignment="1">
      <alignment vertical="top"/>
    </xf>
    <xf numFmtId="165" fontId="17" fillId="0" borderId="0" xfId="1" quotePrefix="1" applyNumberFormat="1" applyFont="1" applyFill="1" applyBorder="1" applyAlignment="1">
      <alignment vertical="top"/>
    </xf>
    <xf numFmtId="165" fontId="19" fillId="0" borderId="0" xfId="1" quotePrefix="1" applyNumberFormat="1" applyFont="1" applyFill="1" applyBorder="1" applyAlignment="1">
      <alignment vertical="top"/>
    </xf>
    <xf numFmtId="165" fontId="17" fillId="0" borderId="0" xfId="1" quotePrefix="1" applyNumberFormat="1" applyFont="1" applyBorder="1" applyAlignment="1">
      <alignment vertical="top"/>
    </xf>
    <xf numFmtId="165" fontId="17" fillId="0" borderId="0" xfId="1" quotePrefix="1" applyNumberFormat="1" applyFont="1" applyBorder="1" applyAlignment="1">
      <alignment horizontal="right" vertical="top"/>
    </xf>
    <xf numFmtId="0" fontId="6" fillId="4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65" fontId="1" fillId="0" borderId="0" xfId="1" applyNumberFormat="1" applyFont="1"/>
  </cellXfs>
  <cellStyles count="7">
    <cellStyle name="Comma" xfId="1" builtinId="3"/>
    <cellStyle name="Comma 2" xfId="6" xr:uid="{6BFFBC83-E9FD-654C-AA4B-DF1143BAD762}"/>
    <cellStyle name="Hyperlink" xfId="4" builtinId="8"/>
    <cellStyle name="Normal" xfId="0" builtinId="0"/>
    <cellStyle name="Normal 12" xfId="3" xr:uid="{00000000-0005-0000-0000-000003000000}"/>
    <cellStyle name="Normal 2" xfId="5" xr:uid="{6F1F548E-961D-3C44-AF99-9B3CD22C65D3}"/>
    <cellStyle name="Normal 2 2 5" xfId="2" xr:uid="{00000000-0005-0000-0000-000004000000}"/>
  </cellStyles>
  <dxfs count="24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FA826B02" TargetMode="External"/><Relationship Id="rId1" Type="http://schemas.openxmlformats.org/officeDocument/2006/relationships/externalLinkPath" Target="file:///\\FA826B02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FA826B02" TargetMode="External"/><Relationship Id="rId1" Type="http://schemas.openxmlformats.org/officeDocument/2006/relationships/externalLinkPath" Target="file:///\\FA826B02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D04422-9A51-4246-AEEB-DBBA54A00C8B}" name="Table135" displayName="Table135" ref="A6:D51" totalsRowShown="0" headerRowDxfId="23" tableBorderDxfId="22" headerRowCellStyle="Normal 2">
  <tableColumns count="4">
    <tableColumn id="1" xr3:uid="{AFCF2D26-B1AF-F548-A9F2-69087C216544}" name="Indicator no." dataDxfId="21"/>
    <tableColumn id="5" xr3:uid="{6715EEF3-DE53-BA4A-B79C-77350D5E57ED}" name="Type" dataDxfId="20"/>
    <tableColumn id="2" xr3:uid="{84FE406A-72FC-5047-B52D-1840D610CCF4}" name="Indicator Name" dataDxfId="19"/>
    <tableColumn id="4" xr3:uid="{318955AD-262D-C247-96A9-D68E4CACA49B}" name="Achieved Result" dataDxfId="18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4441EC-F9D0-3F4A-8194-62DCC3644447}" name="Table1353" displayName="Table1353" ref="A6:D27" totalsRowShown="0" headerRowDxfId="17" tableBorderDxfId="16" headerRowCellStyle="Normal 2">
  <tableColumns count="4">
    <tableColumn id="1" xr3:uid="{4386A3D9-34CC-E446-8109-52F7AEB47EEB}" name="Indicator no." dataDxfId="15"/>
    <tableColumn id="5" xr3:uid="{3EAE90F1-EB51-A54C-A510-0076386A6A12}" name="Type" dataDxfId="14"/>
    <tableColumn id="2" xr3:uid="{40944D31-465B-F042-8D98-4085FD07F86A}" name="Indicator Name" dataDxfId="13"/>
    <tableColumn id="4" xr3:uid="{DF554E4C-6357-B143-B778-6277F1AB1438}" name="Achieved Result" dataDxfId="12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965C11C-D7D1-8E4A-A6AA-D165CD327395}" name="Table13534" displayName="Table13534" ref="A6:D28" totalsRowShown="0" headerRowDxfId="11" tableBorderDxfId="10" headerRowCellStyle="Normal 2">
  <tableColumns count="4">
    <tableColumn id="1" xr3:uid="{79B9DAF5-717D-4244-BB34-C38E426EE364}" name="Indicator no." dataDxfId="9"/>
    <tableColumn id="5" xr3:uid="{675E5D2D-9B7B-194E-A4A6-8B48C608A654}" name="Type" dataDxfId="8"/>
    <tableColumn id="2" xr3:uid="{C8D848A1-40C6-BE4C-9B51-95F3006866C5}" name="Indicator Name" dataDxfId="7"/>
    <tableColumn id="4" xr3:uid="{69B96D24-61F2-CF4A-89C3-36D64FD80D39}" name="Achieved Result" dataDxfId="6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AF24A32-217A-1544-8B06-D2210CC48814}" name="Table135345" displayName="Table135345" ref="A6:D27" totalsRowShown="0" headerRowDxfId="5" tableBorderDxfId="4" headerRowCellStyle="Normal 2">
  <tableColumns count="4">
    <tableColumn id="1" xr3:uid="{CBA5E1C1-8E97-3543-B707-D66CC16DA201}" name="Indicator no." dataDxfId="3"/>
    <tableColumn id="5" xr3:uid="{F6A7B9D0-4930-5B42-83AF-89A0A13C2D23}" name="Type" dataDxfId="2"/>
    <tableColumn id="2" xr3:uid="{A93CEA11-1347-704C-B806-6339DACD6CEC}" name="Indicator Name" dataDxfId="1"/>
    <tableColumn id="4" xr3:uid="{9A83B5E9-DFF5-F549-BC7F-FC71C4756DEB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8"/>
  <sheetViews>
    <sheetView zoomScale="95" zoomScaleNormal="95" workbookViewId="0">
      <selection activeCell="A6" sqref="A6"/>
    </sheetView>
  </sheetViews>
  <sheetFormatPr defaultColWidth="8.875" defaultRowHeight="14.1"/>
  <cols>
    <col min="3" max="3" width="38.125" customWidth="1"/>
    <col min="10" max="10" width="14" customWidth="1"/>
    <col min="11" max="12" width="12.625" hidden="1" customWidth="1"/>
    <col min="13" max="14" width="12.625" customWidth="1"/>
    <col min="15" max="15" width="15" customWidth="1"/>
    <col min="16" max="19" width="12.625" customWidth="1"/>
    <col min="20" max="21" width="12.625" hidden="1" customWidth="1"/>
    <col min="22" max="75" width="12.625" customWidth="1"/>
    <col min="76" max="76" width="14.625" customWidth="1"/>
    <col min="77" max="77" width="12.625" customWidth="1"/>
  </cols>
  <sheetData>
    <row r="1" spans="1:77" ht="18">
      <c r="A1" s="72" t="s">
        <v>0</v>
      </c>
    </row>
    <row r="2" spans="1:77" ht="15.95">
      <c r="A2" s="70" t="s">
        <v>1</v>
      </c>
      <c r="B2" s="3"/>
      <c r="C2" s="5"/>
      <c r="D2" s="71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70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69" t="s">
        <v>3</v>
      </c>
      <c r="B4" s="65"/>
      <c r="C4" s="68"/>
      <c r="D4" s="63"/>
      <c r="E4" s="67"/>
      <c r="F4" s="63"/>
      <c r="G4" s="66"/>
      <c r="H4" s="66"/>
      <c r="I4" s="66"/>
      <c r="J4" s="66"/>
      <c r="K4" s="64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4"/>
      <c r="AC4" s="66"/>
      <c r="AD4" s="65"/>
      <c r="AE4" s="65"/>
      <c r="AF4" s="64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</row>
    <row r="5" spans="1:77">
      <c r="B5" s="58"/>
      <c r="C5" s="62"/>
      <c r="D5" s="60"/>
      <c r="E5" s="60"/>
      <c r="F5" s="60"/>
      <c r="G5" s="59"/>
      <c r="H5" s="59"/>
      <c r="I5" s="59"/>
      <c r="J5" s="59"/>
      <c r="K5" s="61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59"/>
      <c r="AD5" s="58"/>
      <c r="AE5" s="58"/>
      <c r="AF5" s="57"/>
      <c r="AG5" s="145" t="s">
        <v>4</v>
      </c>
      <c r="AH5" s="145"/>
      <c r="AI5" s="145"/>
      <c r="AJ5" s="145"/>
      <c r="AK5" s="145"/>
      <c r="AL5" s="145"/>
      <c r="AM5" s="145"/>
      <c r="AN5" s="145"/>
      <c r="AO5" s="145"/>
      <c r="AP5" s="145"/>
      <c r="AQ5" s="146" t="s">
        <v>5</v>
      </c>
      <c r="AR5" s="146"/>
      <c r="AS5" s="146"/>
      <c r="AT5" s="146"/>
      <c r="AU5" s="146"/>
      <c r="AV5" s="146"/>
      <c r="AW5" s="146"/>
      <c r="AX5" s="146"/>
      <c r="AY5" s="146"/>
      <c r="AZ5" s="146"/>
      <c r="BA5" s="147" t="s">
        <v>6</v>
      </c>
      <c r="BB5" s="147"/>
      <c r="BC5" s="147"/>
      <c r="BD5" s="147"/>
      <c r="BE5" s="147"/>
      <c r="BF5" s="147"/>
      <c r="BG5" s="147"/>
      <c r="BH5" s="147"/>
      <c r="BI5" s="148" t="s">
        <v>7</v>
      </c>
      <c r="BJ5" s="148"/>
      <c r="BK5" s="148"/>
      <c r="BL5" s="148"/>
      <c r="BM5" s="149" t="s">
        <v>8</v>
      </c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4" t="s">
        <v>9</v>
      </c>
      <c r="BY5" s="144"/>
    </row>
    <row r="6" spans="1:77" ht="81.75" customHeight="1">
      <c r="A6" s="55" t="s">
        <v>10</v>
      </c>
      <c r="B6" s="56" t="s">
        <v>11</v>
      </c>
      <c r="C6" s="55" t="s">
        <v>12</v>
      </c>
      <c r="D6" s="55" t="s">
        <v>13</v>
      </c>
      <c r="E6" s="55" t="s">
        <v>14</v>
      </c>
      <c r="F6" s="55" t="s">
        <v>15</v>
      </c>
      <c r="G6" s="55" t="s">
        <v>16</v>
      </c>
      <c r="H6" s="55" t="s">
        <v>17</v>
      </c>
      <c r="I6" s="55" t="s">
        <v>18</v>
      </c>
      <c r="J6" s="55" t="s">
        <v>19</v>
      </c>
      <c r="K6" s="54" t="s">
        <v>20</v>
      </c>
      <c r="L6" s="54" t="s">
        <v>21</v>
      </c>
      <c r="M6" s="54" t="s">
        <v>22</v>
      </c>
      <c r="N6" s="54" t="s">
        <v>23</v>
      </c>
      <c r="O6" s="54" t="s">
        <v>24</v>
      </c>
      <c r="P6" s="54" t="s">
        <v>25</v>
      </c>
      <c r="Q6" s="54" t="s">
        <v>26</v>
      </c>
      <c r="R6" s="54" t="s">
        <v>27</v>
      </c>
      <c r="S6" s="54" t="s">
        <v>28</v>
      </c>
      <c r="T6" s="53" t="s">
        <v>29</v>
      </c>
      <c r="U6" s="53" t="s">
        <v>30</v>
      </c>
      <c r="V6" s="53" t="s">
        <v>31</v>
      </c>
      <c r="W6" s="53" t="s">
        <v>32</v>
      </c>
      <c r="X6" s="53" t="s">
        <v>33</v>
      </c>
      <c r="Y6" s="53" t="s">
        <v>34</v>
      </c>
      <c r="Z6" s="53" t="s">
        <v>35</v>
      </c>
      <c r="AA6" s="53" t="s">
        <v>36</v>
      </c>
      <c r="AB6" s="53" t="s">
        <v>37</v>
      </c>
      <c r="AC6" s="53" t="s">
        <v>38</v>
      </c>
      <c r="AD6" s="53" t="s">
        <v>39</v>
      </c>
      <c r="AE6" s="53" t="s">
        <v>40</v>
      </c>
      <c r="AF6" s="52" t="s">
        <v>41</v>
      </c>
      <c r="AG6" s="51" t="s">
        <v>42</v>
      </c>
      <c r="AH6" s="51" t="s">
        <v>43</v>
      </c>
      <c r="AI6" s="51" t="s">
        <v>44</v>
      </c>
      <c r="AJ6" s="51" t="s">
        <v>45</v>
      </c>
      <c r="AK6" s="51" t="s">
        <v>46</v>
      </c>
      <c r="AL6" s="51" t="s">
        <v>47</v>
      </c>
      <c r="AM6" s="51" t="s">
        <v>48</v>
      </c>
      <c r="AN6" s="51" t="s">
        <v>49</v>
      </c>
      <c r="AO6" s="51" t="s">
        <v>50</v>
      </c>
      <c r="AP6" s="51" t="s">
        <v>51</v>
      </c>
      <c r="AQ6" s="50" t="s">
        <v>52</v>
      </c>
      <c r="AR6" s="50" t="s">
        <v>53</v>
      </c>
      <c r="AS6" s="50" t="s">
        <v>54</v>
      </c>
      <c r="AT6" s="50" t="s">
        <v>55</v>
      </c>
      <c r="AU6" s="50" t="s">
        <v>56</v>
      </c>
      <c r="AV6" s="50" t="s">
        <v>57</v>
      </c>
      <c r="AW6" s="50" t="s">
        <v>58</v>
      </c>
      <c r="AX6" s="50" t="s">
        <v>59</v>
      </c>
      <c r="AY6" s="50" t="s">
        <v>60</v>
      </c>
      <c r="AZ6" s="50" t="s">
        <v>61</v>
      </c>
      <c r="BA6" s="49" t="s">
        <v>62</v>
      </c>
      <c r="BB6" s="49" t="s">
        <v>63</v>
      </c>
      <c r="BC6" s="49" t="s">
        <v>64</v>
      </c>
      <c r="BD6" s="49" t="s">
        <v>65</v>
      </c>
      <c r="BE6" s="49" t="s">
        <v>66</v>
      </c>
      <c r="BF6" s="49" t="s">
        <v>67</v>
      </c>
      <c r="BG6" s="49" t="s">
        <v>68</v>
      </c>
      <c r="BH6" s="49" t="s">
        <v>69</v>
      </c>
      <c r="BI6" s="48" t="s">
        <v>70</v>
      </c>
      <c r="BJ6" s="48" t="s">
        <v>71</v>
      </c>
      <c r="BK6" s="48" t="s">
        <v>72</v>
      </c>
      <c r="BL6" s="48" t="s">
        <v>73</v>
      </c>
      <c r="BM6" s="47" t="s">
        <v>74</v>
      </c>
      <c r="BN6" s="47" t="s">
        <v>75</v>
      </c>
      <c r="BO6" s="47" t="s">
        <v>76</v>
      </c>
      <c r="BP6" s="47" t="s">
        <v>77</v>
      </c>
      <c r="BQ6" s="47" t="s">
        <v>78</v>
      </c>
      <c r="BR6" s="47" t="s">
        <v>79</v>
      </c>
      <c r="BS6" s="47" t="s">
        <v>80</v>
      </c>
      <c r="BT6" s="47" t="s">
        <v>81</v>
      </c>
      <c r="BU6" s="47" t="s">
        <v>82</v>
      </c>
      <c r="BV6" s="47" t="s">
        <v>83</v>
      </c>
      <c r="BW6" s="47" t="s">
        <v>84</v>
      </c>
      <c r="BX6" s="46" t="s">
        <v>85</v>
      </c>
      <c r="BY6" s="46" t="s">
        <v>86</v>
      </c>
    </row>
    <row r="7" spans="1:77">
      <c r="A7" s="28">
        <v>2010</v>
      </c>
      <c r="B7" s="28" t="s">
        <v>87</v>
      </c>
      <c r="C7" s="28" t="s">
        <v>88</v>
      </c>
      <c r="D7" s="28">
        <v>39930</v>
      </c>
      <c r="E7" s="28" t="s">
        <v>89</v>
      </c>
      <c r="F7" s="28" t="s">
        <v>90</v>
      </c>
      <c r="G7" s="27" t="s">
        <v>91</v>
      </c>
      <c r="H7" s="42">
        <v>38806</v>
      </c>
      <c r="I7" s="42">
        <v>40178</v>
      </c>
      <c r="J7" s="27" t="s">
        <v>92</v>
      </c>
      <c r="K7" s="41"/>
      <c r="L7" s="40"/>
      <c r="M7" s="40">
        <v>0</v>
      </c>
      <c r="N7" s="40">
        <v>4</v>
      </c>
      <c r="O7" s="40">
        <v>4</v>
      </c>
      <c r="P7" s="40">
        <v>0</v>
      </c>
      <c r="Q7" s="40">
        <v>0</v>
      </c>
      <c r="R7" s="40">
        <v>0</v>
      </c>
      <c r="S7" s="40">
        <v>4</v>
      </c>
      <c r="T7" s="40"/>
      <c r="U7" s="40"/>
      <c r="V7" s="40">
        <v>0</v>
      </c>
      <c r="W7" s="40">
        <v>4</v>
      </c>
      <c r="X7" s="40">
        <v>4</v>
      </c>
      <c r="Y7" s="40">
        <v>0</v>
      </c>
      <c r="Z7" s="40">
        <v>0</v>
      </c>
      <c r="AA7" s="40">
        <v>0</v>
      </c>
      <c r="AB7" s="40">
        <v>4</v>
      </c>
      <c r="AC7" s="39" t="s">
        <v>93</v>
      </c>
      <c r="AD7" s="38"/>
      <c r="AE7" s="38"/>
      <c r="AF7" s="37" t="s">
        <v>94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6">
        <v>0</v>
      </c>
      <c r="AP7" s="36">
        <v>0</v>
      </c>
      <c r="AQ7" s="36">
        <v>0</v>
      </c>
      <c r="AR7" s="36">
        <v>0</v>
      </c>
      <c r="AS7" s="36">
        <v>0</v>
      </c>
      <c r="AT7" s="36">
        <v>0</v>
      </c>
      <c r="AU7" s="36">
        <v>0</v>
      </c>
      <c r="AV7" s="36">
        <v>0</v>
      </c>
      <c r="AW7" s="36">
        <v>0</v>
      </c>
      <c r="AX7" s="36">
        <v>0</v>
      </c>
      <c r="AY7" s="36">
        <v>0</v>
      </c>
      <c r="AZ7" s="36">
        <v>0</v>
      </c>
      <c r="BA7" s="36">
        <v>0</v>
      </c>
      <c r="BB7" s="36">
        <v>0</v>
      </c>
      <c r="BC7" s="36">
        <v>0</v>
      </c>
      <c r="BD7" s="36">
        <v>0</v>
      </c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0</v>
      </c>
      <c r="BK7" s="36">
        <v>0</v>
      </c>
      <c r="BL7" s="36">
        <v>200</v>
      </c>
      <c r="BM7" s="36">
        <v>0</v>
      </c>
      <c r="BN7" s="36">
        <v>0</v>
      </c>
      <c r="BO7" s="36">
        <v>0</v>
      </c>
      <c r="BP7" s="36">
        <v>0</v>
      </c>
      <c r="BQ7" s="36">
        <v>0</v>
      </c>
      <c r="BR7" s="36">
        <v>0</v>
      </c>
      <c r="BS7" s="36">
        <v>0</v>
      </c>
      <c r="BT7" s="36">
        <v>0</v>
      </c>
      <c r="BU7" s="36">
        <v>0</v>
      </c>
      <c r="BV7" s="36">
        <v>0</v>
      </c>
      <c r="BW7" s="36">
        <v>0</v>
      </c>
      <c r="BX7" s="36">
        <v>0</v>
      </c>
      <c r="BY7" s="36">
        <v>0</v>
      </c>
    </row>
    <row r="8" spans="1:77">
      <c r="A8" s="28">
        <v>2010</v>
      </c>
      <c r="B8" s="28" t="s">
        <v>95</v>
      </c>
      <c r="C8" s="28" t="s">
        <v>96</v>
      </c>
      <c r="D8" s="28">
        <v>41925</v>
      </c>
      <c r="E8" s="28" t="s">
        <v>89</v>
      </c>
      <c r="F8" s="28" t="s">
        <v>97</v>
      </c>
      <c r="G8" s="27" t="s">
        <v>91</v>
      </c>
      <c r="H8" s="42">
        <v>39391</v>
      </c>
      <c r="I8" s="42">
        <v>40209</v>
      </c>
      <c r="J8" s="27" t="s">
        <v>92</v>
      </c>
      <c r="K8" s="41"/>
      <c r="L8" s="40"/>
      <c r="M8" s="40">
        <v>0</v>
      </c>
      <c r="N8" s="40">
        <v>14</v>
      </c>
      <c r="O8" s="40">
        <v>14</v>
      </c>
      <c r="P8" s="40">
        <v>0</v>
      </c>
      <c r="Q8" s="40">
        <v>0</v>
      </c>
      <c r="R8" s="40">
        <v>0</v>
      </c>
      <c r="S8" s="40">
        <v>14</v>
      </c>
      <c r="T8" s="40"/>
      <c r="U8" s="40"/>
      <c r="V8" s="40">
        <v>0</v>
      </c>
      <c r="W8" s="40">
        <v>14</v>
      </c>
      <c r="X8" s="40">
        <v>14</v>
      </c>
      <c r="Y8" s="40">
        <v>0</v>
      </c>
      <c r="Z8" s="40">
        <v>0</v>
      </c>
      <c r="AA8" s="40">
        <v>0</v>
      </c>
      <c r="AB8" s="40">
        <v>14</v>
      </c>
      <c r="AC8" s="39" t="s">
        <v>93</v>
      </c>
      <c r="AD8" s="38"/>
      <c r="AE8" s="38"/>
      <c r="AF8" s="37" t="s">
        <v>94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6">
        <v>0</v>
      </c>
      <c r="AP8" s="36">
        <v>0</v>
      </c>
      <c r="AQ8" s="36">
        <v>0</v>
      </c>
      <c r="AR8" s="36">
        <v>0</v>
      </c>
      <c r="AS8" s="36">
        <v>0</v>
      </c>
      <c r="AT8" s="36">
        <v>0</v>
      </c>
      <c r="AU8" s="36">
        <v>0</v>
      </c>
      <c r="AV8" s="36">
        <v>0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0</v>
      </c>
      <c r="BC8" s="36">
        <v>0</v>
      </c>
      <c r="BD8" s="36">
        <v>0</v>
      </c>
      <c r="BE8" s="36">
        <v>0</v>
      </c>
      <c r="BF8" s="36">
        <v>0</v>
      </c>
      <c r="BG8" s="36">
        <v>0</v>
      </c>
      <c r="BH8" s="36">
        <v>0</v>
      </c>
      <c r="BI8" s="36">
        <v>0</v>
      </c>
      <c r="BJ8" s="36">
        <v>0</v>
      </c>
      <c r="BK8" s="36">
        <v>0</v>
      </c>
      <c r="BL8" s="36">
        <v>257</v>
      </c>
      <c r="BM8" s="36">
        <v>0</v>
      </c>
      <c r="BN8" s="36">
        <v>0</v>
      </c>
      <c r="BO8" s="36">
        <v>0</v>
      </c>
      <c r="BP8" s="36">
        <v>0</v>
      </c>
      <c r="BQ8" s="36">
        <v>0</v>
      </c>
      <c r="BR8" s="36">
        <v>0</v>
      </c>
      <c r="BS8" s="36">
        <v>0</v>
      </c>
      <c r="BT8" s="36">
        <v>0</v>
      </c>
      <c r="BU8" s="36">
        <v>0</v>
      </c>
      <c r="BV8" s="36">
        <v>0</v>
      </c>
      <c r="BW8" s="36">
        <v>0</v>
      </c>
      <c r="BX8" s="36">
        <v>0</v>
      </c>
      <c r="BY8" s="36">
        <v>0</v>
      </c>
    </row>
    <row r="9" spans="1:77">
      <c r="A9" s="28">
        <v>2011</v>
      </c>
      <c r="B9" s="28">
        <v>7229</v>
      </c>
      <c r="C9" s="28" t="s">
        <v>98</v>
      </c>
      <c r="D9" s="28">
        <v>39930</v>
      </c>
      <c r="E9" s="28" t="s">
        <v>89</v>
      </c>
      <c r="F9" s="28" t="s">
        <v>99</v>
      </c>
      <c r="G9" s="27" t="s">
        <v>91</v>
      </c>
      <c r="H9" s="42">
        <v>38806</v>
      </c>
      <c r="I9" s="42" t="s">
        <v>100</v>
      </c>
      <c r="J9" s="27" t="s">
        <v>92</v>
      </c>
      <c r="K9" s="41"/>
      <c r="L9" s="40"/>
      <c r="M9" s="40">
        <v>0</v>
      </c>
      <c r="N9" s="40">
        <v>4</v>
      </c>
      <c r="O9" s="40">
        <v>4</v>
      </c>
      <c r="P9" s="40">
        <v>0</v>
      </c>
      <c r="Q9" s="40">
        <v>0</v>
      </c>
      <c r="R9" s="40">
        <v>0</v>
      </c>
      <c r="S9" s="40">
        <v>4</v>
      </c>
      <c r="T9" s="40"/>
      <c r="U9" s="40"/>
      <c r="V9" s="40">
        <v>0</v>
      </c>
      <c r="W9" s="40">
        <v>4</v>
      </c>
      <c r="X9" s="40">
        <v>4</v>
      </c>
      <c r="Y9" s="40">
        <v>0</v>
      </c>
      <c r="Z9" s="40">
        <v>0</v>
      </c>
      <c r="AA9" s="40">
        <v>0</v>
      </c>
      <c r="AB9" s="40">
        <v>4</v>
      </c>
      <c r="AC9" s="39" t="s">
        <v>93</v>
      </c>
      <c r="AD9" s="38"/>
      <c r="AE9" s="38"/>
      <c r="AF9" s="37" t="s">
        <v>94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36">
        <v>0</v>
      </c>
      <c r="AP9" s="36">
        <v>0</v>
      </c>
      <c r="AQ9" s="36">
        <v>0</v>
      </c>
      <c r="AR9" s="36">
        <v>0</v>
      </c>
      <c r="AS9" s="36">
        <v>0</v>
      </c>
      <c r="AT9" s="36">
        <v>0</v>
      </c>
      <c r="AU9" s="36">
        <v>0</v>
      </c>
      <c r="AV9" s="36">
        <v>0</v>
      </c>
      <c r="AW9" s="36">
        <v>0</v>
      </c>
      <c r="AX9" s="36">
        <v>0</v>
      </c>
      <c r="AY9" s="36">
        <v>0</v>
      </c>
      <c r="AZ9" s="36">
        <v>0</v>
      </c>
      <c r="BA9" s="36">
        <v>0</v>
      </c>
      <c r="BB9" s="36">
        <v>0</v>
      </c>
      <c r="BC9" s="36">
        <v>0</v>
      </c>
      <c r="BD9" s="36">
        <v>0</v>
      </c>
      <c r="BE9" s="36">
        <v>0</v>
      </c>
      <c r="BF9" s="36">
        <v>0</v>
      </c>
      <c r="BG9" s="36">
        <v>0</v>
      </c>
      <c r="BH9" s="36">
        <v>0</v>
      </c>
      <c r="BI9" s="36">
        <v>0</v>
      </c>
      <c r="BJ9" s="36">
        <v>0</v>
      </c>
      <c r="BK9" s="36">
        <v>0</v>
      </c>
      <c r="BL9" s="36">
        <v>1441</v>
      </c>
      <c r="BM9" s="36">
        <v>0</v>
      </c>
      <c r="BN9" s="36">
        <v>0</v>
      </c>
      <c r="BO9" s="36">
        <v>0</v>
      </c>
      <c r="BP9" s="36">
        <v>0</v>
      </c>
      <c r="BQ9" s="36">
        <v>0</v>
      </c>
      <c r="BR9" s="36">
        <v>0</v>
      </c>
      <c r="BS9" s="36">
        <v>0</v>
      </c>
      <c r="BT9" s="36">
        <v>0</v>
      </c>
      <c r="BU9" s="36">
        <v>0</v>
      </c>
      <c r="BV9" s="36">
        <v>0</v>
      </c>
      <c r="BW9" s="36">
        <v>0</v>
      </c>
      <c r="BX9" s="36">
        <v>0</v>
      </c>
      <c r="BY9" s="36">
        <v>0</v>
      </c>
    </row>
    <row r="10" spans="1:77">
      <c r="A10" s="28">
        <v>2011</v>
      </c>
      <c r="B10" s="28">
        <v>7258</v>
      </c>
      <c r="C10" s="28" t="s">
        <v>101</v>
      </c>
      <c r="D10" s="28">
        <v>41915</v>
      </c>
      <c r="E10" s="28" t="s">
        <v>89</v>
      </c>
      <c r="F10" s="28" t="s">
        <v>99</v>
      </c>
      <c r="G10" s="27" t="s">
        <v>91</v>
      </c>
      <c r="H10" s="42">
        <v>39295</v>
      </c>
      <c r="I10" s="42">
        <v>40080</v>
      </c>
      <c r="J10" s="27" t="s">
        <v>92</v>
      </c>
      <c r="K10" s="41"/>
      <c r="L10" s="40"/>
      <c r="M10" s="40">
        <v>0</v>
      </c>
      <c r="N10" s="40">
        <v>6</v>
      </c>
      <c r="O10" s="40">
        <v>6</v>
      </c>
      <c r="P10" s="40">
        <v>0</v>
      </c>
      <c r="Q10" s="40">
        <v>0</v>
      </c>
      <c r="R10" s="40">
        <v>0</v>
      </c>
      <c r="S10" s="40">
        <v>6</v>
      </c>
      <c r="T10" s="40"/>
      <c r="U10" s="40"/>
      <c r="V10" s="40">
        <v>0</v>
      </c>
      <c r="W10" s="40">
        <v>6</v>
      </c>
      <c r="X10" s="40">
        <v>6</v>
      </c>
      <c r="Y10" s="40">
        <v>0</v>
      </c>
      <c r="Z10" s="40">
        <v>0</v>
      </c>
      <c r="AA10" s="40">
        <v>0</v>
      </c>
      <c r="AB10" s="40">
        <v>6</v>
      </c>
      <c r="AC10" s="39" t="s">
        <v>93</v>
      </c>
      <c r="AD10" s="38"/>
      <c r="AE10" s="38"/>
      <c r="AF10" s="37" t="s">
        <v>94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36">
        <v>0</v>
      </c>
      <c r="AP10" s="36">
        <v>0</v>
      </c>
      <c r="AQ10" s="36">
        <v>0</v>
      </c>
      <c r="AR10" s="36">
        <v>0</v>
      </c>
      <c r="AS10" s="36">
        <v>0</v>
      </c>
      <c r="AT10" s="36">
        <v>0</v>
      </c>
      <c r="AU10" s="36">
        <v>0</v>
      </c>
      <c r="AV10" s="36">
        <v>0</v>
      </c>
      <c r="AW10" s="36">
        <v>0</v>
      </c>
      <c r="AX10" s="36">
        <v>0</v>
      </c>
      <c r="AY10" s="36">
        <v>0</v>
      </c>
      <c r="AZ10" s="36">
        <v>0</v>
      </c>
      <c r="BA10" s="36">
        <v>0</v>
      </c>
      <c r="BB10" s="36">
        <v>0</v>
      </c>
      <c r="BC10" s="36">
        <v>0</v>
      </c>
      <c r="BD10" s="36">
        <v>0</v>
      </c>
      <c r="BE10" s="36">
        <v>0</v>
      </c>
      <c r="BF10" s="36">
        <v>0</v>
      </c>
      <c r="BG10" s="36">
        <v>0</v>
      </c>
      <c r="BH10" s="36">
        <v>0</v>
      </c>
      <c r="BI10" s="36">
        <v>0</v>
      </c>
      <c r="BJ10" s="36">
        <v>0</v>
      </c>
      <c r="BK10" s="36">
        <v>0</v>
      </c>
      <c r="BL10" s="36">
        <v>57</v>
      </c>
      <c r="BM10" s="36">
        <v>0</v>
      </c>
      <c r="BN10" s="36">
        <v>0</v>
      </c>
      <c r="BO10" s="36">
        <v>0</v>
      </c>
      <c r="BP10" s="36">
        <v>0</v>
      </c>
      <c r="BQ10" s="36">
        <v>0</v>
      </c>
      <c r="BR10" s="36">
        <v>0</v>
      </c>
      <c r="BS10" s="36">
        <v>0</v>
      </c>
      <c r="BT10" s="36">
        <v>0</v>
      </c>
      <c r="BU10" s="36">
        <v>0</v>
      </c>
      <c r="BV10" s="36">
        <v>0</v>
      </c>
      <c r="BW10" s="36">
        <v>0</v>
      </c>
      <c r="BX10" s="36">
        <v>0</v>
      </c>
      <c r="BY10" s="36">
        <v>0</v>
      </c>
    </row>
    <row r="11" spans="1:77">
      <c r="A11" s="28">
        <v>2011</v>
      </c>
      <c r="B11" s="28" t="s">
        <v>102</v>
      </c>
      <c r="C11" s="28" t="s">
        <v>103</v>
      </c>
      <c r="D11" s="28" t="s">
        <v>104</v>
      </c>
      <c r="E11" s="28" t="s">
        <v>89</v>
      </c>
      <c r="F11" s="28" t="s">
        <v>97</v>
      </c>
      <c r="G11" s="27" t="s">
        <v>105</v>
      </c>
      <c r="H11" s="42">
        <v>38694</v>
      </c>
      <c r="I11" s="42">
        <v>40344</v>
      </c>
      <c r="J11" s="27" t="s">
        <v>106</v>
      </c>
      <c r="K11" s="41"/>
      <c r="L11" s="40"/>
      <c r="M11" s="40">
        <v>3</v>
      </c>
      <c r="N11" s="40">
        <v>49</v>
      </c>
      <c r="O11" s="40">
        <v>52</v>
      </c>
      <c r="P11" s="40">
        <v>0</v>
      </c>
      <c r="Q11" s="40">
        <v>19.8</v>
      </c>
      <c r="R11" s="40">
        <v>21.4</v>
      </c>
      <c r="S11" s="40">
        <v>93.199999999999989</v>
      </c>
      <c r="T11" s="40"/>
      <c r="U11" s="40"/>
      <c r="V11" s="40">
        <v>1.1000000000000001</v>
      </c>
      <c r="W11" s="40">
        <v>39.299999999999997</v>
      </c>
      <c r="X11" s="40">
        <v>40.4</v>
      </c>
      <c r="Y11" s="40">
        <v>0</v>
      </c>
      <c r="Z11" s="40">
        <v>73.8</v>
      </c>
      <c r="AA11" s="40">
        <v>23.4</v>
      </c>
      <c r="AB11" s="40">
        <v>137.6</v>
      </c>
      <c r="AC11" s="39" t="s">
        <v>93</v>
      </c>
      <c r="AD11" s="38"/>
      <c r="AE11" s="38"/>
      <c r="AF11" s="37" t="s">
        <v>94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36">
        <v>0</v>
      </c>
      <c r="AP11" s="36">
        <v>0</v>
      </c>
      <c r="AQ11" s="36">
        <v>429419</v>
      </c>
      <c r="AR11" s="36">
        <v>0</v>
      </c>
      <c r="AS11" s="36">
        <v>94</v>
      </c>
      <c r="AT11" s="36">
        <v>94</v>
      </c>
      <c r="AU11" s="36">
        <v>0</v>
      </c>
      <c r="AV11" s="36">
        <v>69.278000000000006</v>
      </c>
      <c r="AW11" s="36">
        <v>24.721999999999994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36">
        <v>0</v>
      </c>
      <c r="BD11" s="36">
        <v>0</v>
      </c>
      <c r="BE11" s="36">
        <v>0</v>
      </c>
      <c r="BF11" s="36">
        <v>0</v>
      </c>
      <c r="BG11" s="36">
        <v>0</v>
      </c>
      <c r="BH11" s="36">
        <v>0</v>
      </c>
      <c r="BI11" s="36">
        <v>0</v>
      </c>
      <c r="BJ11" s="36">
        <v>0</v>
      </c>
      <c r="BK11" s="36">
        <v>0</v>
      </c>
      <c r="BL11" s="36">
        <v>0</v>
      </c>
      <c r="BM11" s="36">
        <v>0</v>
      </c>
      <c r="BN11" s="36">
        <v>0</v>
      </c>
      <c r="BO11" s="36">
        <v>0</v>
      </c>
      <c r="BP11" s="36">
        <v>0</v>
      </c>
      <c r="BQ11" s="36">
        <v>0</v>
      </c>
      <c r="BR11" s="36">
        <v>0</v>
      </c>
      <c r="BS11" s="36">
        <v>0</v>
      </c>
      <c r="BT11" s="36">
        <v>0</v>
      </c>
      <c r="BU11" s="36">
        <v>0</v>
      </c>
      <c r="BV11" s="36">
        <v>0</v>
      </c>
      <c r="BW11" s="36">
        <v>0</v>
      </c>
      <c r="BX11" s="36">
        <v>0</v>
      </c>
      <c r="BY11" s="36">
        <v>0</v>
      </c>
    </row>
    <row r="12" spans="1:77">
      <c r="A12" s="28">
        <v>2011</v>
      </c>
      <c r="B12" s="28">
        <v>2119</v>
      </c>
      <c r="C12" s="28" t="s">
        <v>107</v>
      </c>
      <c r="D12" s="28">
        <v>35087</v>
      </c>
      <c r="E12" s="28" t="s">
        <v>89</v>
      </c>
      <c r="F12" s="28" t="s">
        <v>97</v>
      </c>
      <c r="G12" s="27" t="s">
        <v>105</v>
      </c>
      <c r="H12" s="42">
        <v>38328</v>
      </c>
      <c r="I12" s="42">
        <v>40724</v>
      </c>
      <c r="J12" s="27" t="s">
        <v>108</v>
      </c>
      <c r="K12" s="41"/>
      <c r="L12" s="40"/>
      <c r="M12" s="40">
        <v>20</v>
      </c>
      <c r="N12" s="40">
        <v>0</v>
      </c>
      <c r="O12" s="40">
        <v>20</v>
      </c>
      <c r="P12" s="40">
        <v>0</v>
      </c>
      <c r="Q12" s="40">
        <v>4.95</v>
      </c>
      <c r="R12" s="40">
        <v>0</v>
      </c>
      <c r="S12" s="40">
        <v>24.95</v>
      </c>
      <c r="T12" s="40"/>
      <c r="U12" s="40"/>
      <c r="V12" s="40">
        <v>21.154</v>
      </c>
      <c r="W12" s="40">
        <v>0</v>
      </c>
      <c r="X12" s="40">
        <v>21.154</v>
      </c>
      <c r="Y12" s="40">
        <v>0</v>
      </c>
      <c r="Z12" s="45">
        <v>10.050000000000001</v>
      </c>
      <c r="AA12" s="40">
        <v>0</v>
      </c>
      <c r="AB12" s="45">
        <v>31.204000000000001</v>
      </c>
      <c r="AC12" s="44" t="s">
        <v>93</v>
      </c>
      <c r="AD12" s="43"/>
      <c r="AE12" s="43"/>
      <c r="AF12" s="37" t="s">
        <v>94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36">
        <v>0</v>
      </c>
      <c r="AP12" s="36">
        <v>0</v>
      </c>
      <c r="AQ12" s="36">
        <v>0</v>
      </c>
      <c r="AR12" s="36">
        <v>0</v>
      </c>
      <c r="AS12" s="36">
        <v>0</v>
      </c>
      <c r="AT12" s="36">
        <v>0</v>
      </c>
      <c r="AU12" s="36">
        <v>0</v>
      </c>
      <c r="AV12" s="36">
        <v>0</v>
      </c>
      <c r="AW12" s="36">
        <v>0</v>
      </c>
      <c r="AX12" s="36">
        <v>0</v>
      </c>
      <c r="AY12" s="36">
        <v>0</v>
      </c>
      <c r="AZ12" s="36">
        <v>0</v>
      </c>
      <c r="BA12" s="36">
        <v>0</v>
      </c>
      <c r="BB12" s="36">
        <v>0</v>
      </c>
      <c r="BC12" s="36">
        <v>0</v>
      </c>
      <c r="BD12" s="36">
        <v>0</v>
      </c>
      <c r="BE12" s="36">
        <v>0</v>
      </c>
      <c r="BF12" s="36">
        <v>10</v>
      </c>
      <c r="BG12" s="36">
        <v>0</v>
      </c>
      <c r="BH12" s="36">
        <v>0</v>
      </c>
      <c r="BI12" s="36">
        <v>0</v>
      </c>
      <c r="BJ12" s="36">
        <v>0</v>
      </c>
      <c r="BK12" s="36">
        <v>0</v>
      </c>
      <c r="BL12" s="36">
        <v>0</v>
      </c>
      <c r="BM12" s="36">
        <v>0</v>
      </c>
      <c r="BN12" s="36">
        <v>0</v>
      </c>
      <c r="BO12" s="36">
        <v>0</v>
      </c>
      <c r="BP12" s="36">
        <v>0</v>
      </c>
      <c r="BQ12" s="36">
        <v>0</v>
      </c>
      <c r="BR12" s="36">
        <v>0</v>
      </c>
      <c r="BS12" s="36">
        <v>0</v>
      </c>
      <c r="BT12" s="36">
        <v>0</v>
      </c>
      <c r="BU12" s="36">
        <v>0</v>
      </c>
      <c r="BV12" s="36">
        <v>0</v>
      </c>
      <c r="BW12" s="36">
        <v>0</v>
      </c>
      <c r="BX12" s="36">
        <v>0</v>
      </c>
      <c r="BY12" s="36">
        <v>0</v>
      </c>
    </row>
    <row r="13" spans="1:77">
      <c r="A13" s="28">
        <v>2011</v>
      </c>
      <c r="B13" s="28" t="s">
        <v>109</v>
      </c>
      <c r="C13" s="28" t="s">
        <v>107</v>
      </c>
      <c r="D13" s="28">
        <v>35087</v>
      </c>
      <c r="E13" s="28" t="s">
        <v>89</v>
      </c>
      <c r="F13" s="28" t="s">
        <v>97</v>
      </c>
      <c r="G13" s="27" t="s">
        <v>105</v>
      </c>
      <c r="H13" s="42">
        <v>38328</v>
      </c>
      <c r="I13" s="42">
        <v>40724</v>
      </c>
      <c r="J13" s="27" t="s">
        <v>106</v>
      </c>
      <c r="K13" s="41"/>
      <c r="L13" s="40"/>
      <c r="M13" s="40">
        <v>20</v>
      </c>
      <c r="N13" s="40">
        <v>10</v>
      </c>
      <c r="O13" s="40">
        <v>30</v>
      </c>
      <c r="P13" s="40">
        <v>0</v>
      </c>
      <c r="Q13" s="40">
        <v>4.95</v>
      </c>
      <c r="R13" s="40">
        <v>0</v>
      </c>
      <c r="S13" s="40">
        <v>34.950000000000003</v>
      </c>
      <c r="T13" s="40"/>
      <c r="U13" s="40"/>
      <c r="V13" s="40">
        <v>20.728000000000002</v>
      </c>
      <c r="W13" s="40">
        <v>9.5449999999999999</v>
      </c>
      <c r="X13" s="40">
        <v>30.273000000000003</v>
      </c>
      <c r="Y13" s="40">
        <v>0</v>
      </c>
      <c r="Z13" s="40">
        <v>4.95</v>
      </c>
      <c r="AA13" s="40">
        <v>0</v>
      </c>
      <c r="AB13" s="40">
        <v>35.223000000000006</v>
      </c>
      <c r="AC13" s="39" t="s">
        <v>93</v>
      </c>
      <c r="AD13" s="38"/>
      <c r="AE13" s="38"/>
      <c r="AF13" s="37" t="s">
        <v>94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36">
        <v>0</v>
      </c>
      <c r="AP13" s="36">
        <v>0</v>
      </c>
      <c r="AQ13" s="36">
        <v>0</v>
      </c>
      <c r="AR13" s="36">
        <v>0</v>
      </c>
      <c r="AS13" s="36">
        <v>0</v>
      </c>
      <c r="AT13" s="36">
        <v>0</v>
      </c>
      <c r="AU13" s="36">
        <v>0</v>
      </c>
      <c r="AV13" s="36">
        <v>0</v>
      </c>
      <c r="AW13" s="36">
        <v>0</v>
      </c>
      <c r="AX13" s="36">
        <v>0</v>
      </c>
      <c r="AY13" s="36">
        <v>0</v>
      </c>
      <c r="AZ13" s="36">
        <v>0</v>
      </c>
      <c r="BA13" s="36">
        <v>0</v>
      </c>
      <c r="BB13" s="36">
        <v>0</v>
      </c>
      <c r="BC13" s="36">
        <v>0</v>
      </c>
      <c r="BD13" s="36">
        <v>0</v>
      </c>
      <c r="BE13" s="36">
        <v>0</v>
      </c>
      <c r="BF13" s="36">
        <v>9.6999999999999993</v>
      </c>
      <c r="BG13" s="36">
        <v>0</v>
      </c>
      <c r="BH13" s="36">
        <v>0</v>
      </c>
      <c r="BI13" s="36">
        <v>0</v>
      </c>
      <c r="BJ13" s="36">
        <v>0</v>
      </c>
      <c r="BK13" s="36">
        <v>0</v>
      </c>
      <c r="BL13" s="36">
        <v>0</v>
      </c>
      <c r="BM13" s="36">
        <v>0</v>
      </c>
      <c r="BN13" s="36">
        <v>0</v>
      </c>
      <c r="BO13" s="36">
        <v>0</v>
      </c>
      <c r="BP13" s="36">
        <v>0</v>
      </c>
      <c r="BQ13" s="36">
        <v>0</v>
      </c>
      <c r="BR13" s="36">
        <v>0</v>
      </c>
      <c r="BS13" s="36">
        <v>0</v>
      </c>
      <c r="BT13" s="36">
        <v>0</v>
      </c>
      <c r="BU13" s="36">
        <v>0</v>
      </c>
      <c r="BV13" s="36">
        <v>0</v>
      </c>
      <c r="BW13" s="36">
        <v>0</v>
      </c>
      <c r="BX13" s="36">
        <v>0</v>
      </c>
      <c r="BY13" s="36">
        <v>0</v>
      </c>
    </row>
    <row r="14" spans="1:77">
      <c r="A14" s="28">
        <v>2013</v>
      </c>
      <c r="B14" s="35">
        <v>2433</v>
      </c>
      <c r="C14" s="28" t="s">
        <v>110</v>
      </c>
      <c r="D14" s="28" t="s">
        <v>111</v>
      </c>
      <c r="E14" s="28" t="s">
        <v>89</v>
      </c>
      <c r="F14" s="28" t="s">
        <v>112</v>
      </c>
      <c r="G14" s="34" t="s">
        <v>105</v>
      </c>
      <c r="H14" s="33">
        <v>39682</v>
      </c>
      <c r="I14" s="33">
        <v>41274</v>
      </c>
      <c r="J14" s="32" t="s">
        <v>92</v>
      </c>
      <c r="K14" s="31"/>
      <c r="L14" s="18"/>
      <c r="M14" s="18">
        <v>0</v>
      </c>
      <c r="N14" s="18">
        <v>55.4</v>
      </c>
      <c r="O14" s="18">
        <v>55.4</v>
      </c>
      <c r="P14" s="18">
        <v>0</v>
      </c>
      <c r="Q14" s="18">
        <v>18.5</v>
      </c>
      <c r="R14" s="18">
        <v>0</v>
      </c>
      <c r="S14" s="18">
        <v>73.900000000000006</v>
      </c>
      <c r="T14" s="18"/>
      <c r="U14" s="17"/>
      <c r="V14" s="17">
        <v>0</v>
      </c>
      <c r="W14" s="17">
        <v>54.5</v>
      </c>
      <c r="X14" s="17">
        <v>54.5</v>
      </c>
      <c r="Y14" s="17">
        <v>0</v>
      </c>
      <c r="Z14" s="17">
        <v>18.399999999999999</v>
      </c>
      <c r="AA14" s="17">
        <v>0</v>
      </c>
      <c r="AB14" s="17">
        <v>72.900000000000006</v>
      </c>
      <c r="AC14" s="16" t="s">
        <v>93</v>
      </c>
      <c r="AD14" s="15"/>
      <c r="AE14" s="15"/>
      <c r="AF14" s="30" t="s">
        <v>94</v>
      </c>
      <c r="AG14" s="13">
        <v>0</v>
      </c>
      <c r="AH14" s="13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11">
        <v>0</v>
      </c>
      <c r="AP14" s="11">
        <v>0</v>
      </c>
      <c r="AQ14" s="11">
        <v>168187.5</v>
      </c>
      <c r="AR14" s="11">
        <v>0</v>
      </c>
      <c r="AS14" s="11">
        <v>37.5</v>
      </c>
      <c r="AT14" s="11">
        <v>37.5</v>
      </c>
      <c r="AU14" s="11">
        <v>0</v>
      </c>
      <c r="AV14" s="11">
        <v>38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25170000</v>
      </c>
    </row>
    <row r="15" spans="1:77">
      <c r="A15" s="28">
        <v>2014</v>
      </c>
      <c r="B15" s="28" t="s">
        <v>113</v>
      </c>
      <c r="C15" s="28" t="s">
        <v>114</v>
      </c>
      <c r="D15" s="28">
        <v>43931</v>
      </c>
      <c r="E15" s="28" t="s">
        <v>89</v>
      </c>
      <c r="F15" s="28" t="s">
        <v>99</v>
      </c>
      <c r="G15" s="27" t="s">
        <v>91</v>
      </c>
      <c r="H15" s="26">
        <v>40330</v>
      </c>
      <c r="I15" s="25">
        <v>40806</v>
      </c>
      <c r="J15" s="24" t="s">
        <v>92</v>
      </c>
      <c r="K15" s="23"/>
      <c r="L15" s="22"/>
      <c r="M15" s="22">
        <v>0</v>
      </c>
      <c r="N15" s="18">
        <v>442</v>
      </c>
      <c r="O15" s="18">
        <v>442</v>
      </c>
      <c r="P15" s="21">
        <v>0</v>
      </c>
      <c r="Q15" s="21">
        <v>0</v>
      </c>
      <c r="R15" s="20">
        <v>0</v>
      </c>
      <c r="S15" s="19">
        <v>442</v>
      </c>
      <c r="T15" s="18"/>
      <c r="U15" s="17"/>
      <c r="V15" s="17">
        <v>0</v>
      </c>
      <c r="W15" s="17">
        <v>442</v>
      </c>
      <c r="X15" s="17">
        <v>442</v>
      </c>
      <c r="Y15" s="17">
        <v>0</v>
      </c>
      <c r="Z15" s="17">
        <v>0</v>
      </c>
      <c r="AA15" s="17">
        <v>0</v>
      </c>
      <c r="AB15" s="17">
        <v>442</v>
      </c>
      <c r="AC15" s="16" t="s">
        <v>93</v>
      </c>
      <c r="AD15" s="15"/>
      <c r="AE15" s="15"/>
      <c r="AF15" s="14" t="s">
        <v>93</v>
      </c>
      <c r="AG15" s="13">
        <v>0</v>
      </c>
      <c r="AH15" s="13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>
      <c r="A16" s="28">
        <v>2014</v>
      </c>
      <c r="B16" s="28" t="s">
        <v>115</v>
      </c>
      <c r="C16" s="28" t="s">
        <v>116</v>
      </c>
      <c r="D16" s="28">
        <v>41910</v>
      </c>
      <c r="E16" s="28" t="s">
        <v>89</v>
      </c>
      <c r="F16" s="28" t="s">
        <v>99</v>
      </c>
      <c r="G16" s="27" t="s">
        <v>91</v>
      </c>
      <c r="H16" s="26">
        <v>39391</v>
      </c>
      <c r="I16" s="25">
        <v>39490</v>
      </c>
      <c r="J16" s="24" t="s">
        <v>92</v>
      </c>
      <c r="K16" s="23"/>
      <c r="L16" s="22"/>
      <c r="M16" s="22">
        <v>0</v>
      </c>
      <c r="N16" s="18">
        <v>40</v>
      </c>
      <c r="O16" s="18">
        <v>40</v>
      </c>
      <c r="P16" s="21">
        <v>0</v>
      </c>
      <c r="Q16" s="21">
        <v>0</v>
      </c>
      <c r="R16" s="20">
        <v>0</v>
      </c>
      <c r="S16" s="19">
        <v>40</v>
      </c>
      <c r="T16" s="18"/>
      <c r="U16" s="17"/>
      <c r="V16" s="17">
        <v>0</v>
      </c>
      <c r="W16" s="17">
        <v>20</v>
      </c>
      <c r="X16" s="17">
        <v>20</v>
      </c>
      <c r="Y16" s="17">
        <v>0</v>
      </c>
      <c r="Z16" s="17">
        <v>0</v>
      </c>
      <c r="AA16" s="17">
        <v>0</v>
      </c>
      <c r="AB16" s="17">
        <v>20</v>
      </c>
      <c r="AC16" s="16" t="s">
        <v>93</v>
      </c>
      <c r="AD16" s="15"/>
      <c r="AE16" s="15"/>
      <c r="AF16" s="14" t="s">
        <v>94</v>
      </c>
      <c r="AG16" s="13">
        <v>0</v>
      </c>
      <c r="AH16" s="13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169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>
      <c r="A17" s="28">
        <v>2015</v>
      </c>
      <c r="B17" s="28">
        <v>2437</v>
      </c>
      <c r="C17" s="28" t="s">
        <v>117</v>
      </c>
      <c r="D17" s="28" t="s">
        <v>118</v>
      </c>
      <c r="E17" s="28" t="s">
        <v>89</v>
      </c>
      <c r="F17" s="28" t="s">
        <v>97</v>
      </c>
      <c r="G17" s="27" t="s">
        <v>105</v>
      </c>
      <c r="H17" s="26">
        <v>39701</v>
      </c>
      <c r="I17" s="25">
        <v>41806</v>
      </c>
      <c r="J17" s="24" t="s">
        <v>92</v>
      </c>
      <c r="K17" s="23"/>
      <c r="L17" s="22"/>
      <c r="M17" s="22">
        <v>0</v>
      </c>
      <c r="N17" s="18">
        <v>160</v>
      </c>
      <c r="O17" s="18">
        <v>160</v>
      </c>
      <c r="P17" s="21">
        <v>0</v>
      </c>
      <c r="Q17" s="21">
        <v>74.099999999999994</v>
      </c>
      <c r="R17" s="20">
        <v>0</v>
      </c>
      <c r="S17" s="19">
        <v>234.1</v>
      </c>
      <c r="T17" s="18"/>
      <c r="U17" s="17"/>
      <c r="V17" s="17">
        <v>0</v>
      </c>
      <c r="W17" s="17">
        <v>154.1</v>
      </c>
      <c r="X17" s="17">
        <v>154.1</v>
      </c>
      <c r="Y17" s="17">
        <v>0</v>
      </c>
      <c r="Z17" s="17">
        <v>33.1</v>
      </c>
      <c r="AA17" s="17">
        <v>0</v>
      </c>
      <c r="AB17" s="17">
        <v>187.2</v>
      </c>
      <c r="AC17" s="16" t="s">
        <v>93</v>
      </c>
      <c r="AD17" s="15"/>
      <c r="AE17" s="15"/>
      <c r="AF17" s="14" t="s">
        <v>94</v>
      </c>
      <c r="AG17" s="13">
        <v>60000</v>
      </c>
      <c r="AH17" s="13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1">
        <v>0</v>
      </c>
      <c r="AO17" s="11">
        <v>514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</row>
    <row r="18" spans="1:77">
      <c r="A18" s="1"/>
      <c r="B18" s="3"/>
      <c r="C18" s="5"/>
      <c r="D18" s="1"/>
      <c r="E18" s="1"/>
      <c r="F18" s="1"/>
      <c r="G18" s="4"/>
      <c r="H18" s="4"/>
      <c r="I18" s="4"/>
      <c r="J18" s="4"/>
      <c r="K18" s="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3"/>
      <c r="AE18" s="3"/>
      <c r="AF18" s="2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>
      <c r="A19" s="1"/>
      <c r="B19" s="3"/>
      <c r="C19" s="5"/>
      <c r="D19" s="1"/>
      <c r="E19" s="1"/>
      <c r="F19" s="1"/>
      <c r="G19" s="4"/>
      <c r="H19" s="4"/>
      <c r="I19" s="4"/>
      <c r="J19" s="4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3"/>
      <c r="AE19" s="3"/>
      <c r="AF19" s="2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s="6" customFormat="1">
      <c r="A20" s="7">
        <v>11</v>
      </c>
      <c r="B20" s="7">
        <v>11</v>
      </c>
      <c r="C20" s="7">
        <v>11</v>
      </c>
      <c r="D20" s="7">
        <v>11</v>
      </c>
      <c r="E20" s="7">
        <v>11</v>
      </c>
      <c r="F20" s="7">
        <v>11</v>
      </c>
      <c r="G20" s="7">
        <v>11</v>
      </c>
      <c r="H20" s="7">
        <v>11</v>
      </c>
      <c r="I20" s="7">
        <v>11</v>
      </c>
      <c r="J20" s="9">
        <v>11</v>
      </c>
      <c r="K20" s="10">
        <v>0</v>
      </c>
      <c r="L20" s="7">
        <v>0</v>
      </c>
      <c r="M20" s="7">
        <v>43</v>
      </c>
      <c r="N20" s="7">
        <v>784.4</v>
      </c>
      <c r="O20" s="7">
        <v>827.4</v>
      </c>
      <c r="P20" s="7">
        <v>0</v>
      </c>
      <c r="Q20" s="7">
        <v>122.3</v>
      </c>
      <c r="R20" s="7">
        <v>21.4</v>
      </c>
      <c r="S20" s="7">
        <v>971.1</v>
      </c>
      <c r="T20" s="7">
        <v>0</v>
      </c>
      <c r="U20" s="7">
        <v>0</v>
      </c>
      <c r="V20" s="7">
        <v>42.981999999999999</v>
      </c>
      <c r="W20" s="7">
        <v>747.44500000000005</v>
      </c>
      <c r="X20" s="7">
        <v>790.42700000000002</v>
      </c>
      <c r="Y20" s="7">
        <v>0</v>
      </c>
      <c r="Z20" s="7">
        <v>140.29999999999998</v>
      </c>
      <c r="AA20" s="7">
        <v>23.4</v>
      </c>
      <c r="AB20" s="7">
        <v>954.12699999999995</v>
      </c>
      <c r="AC20" s="9">
        <v>11</v>
      </c>
      <c r="AD20" s="8">
        <v>0</v>
      </c>
      <c r="AE20" s="8">
        <v>0</v>
      </c>
      <c r="AF20" s="7">
        <v>11</v>
      </c>
      <c r="AG20" s="7">
        <v>60000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514</v>
      </c>
      <c r="AP20" s="7">
        <v>0</v>
      </c>
      <c r="AQ20" s="7">
        <v>597606.5</v>
      </c>
      <c r="AR20" s="7">
        <v>0</v>
      </c>
      <c r="AS20" s="7">
        <v>131.5</v>
      </c>
      <c r="AT20" s="7">
        <v>131.5</v>
      </c>
      <c r="AU20" s="7">
        <v>0</v>
      </c>
      <c r="AV20" s="7">
        <v>107.27800000000001</v>
      </c>
      <c r="AW20" s="7">
        <v>24.721999999999994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19.7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2124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25170000</v>
      </c>
    </row>
    <row r="21" spans="1:77">
      <c r="A21" s="1"/>
      <c r="B21" s="3"/>
      <c r="C21" s="5"/>
      <c r="D21" s="1"/>
      <c r="E21" s="1"/>
      <c r="F21" s="1"/>
      <c r="G21" s="4"/>
      <c r="H21" s="4"/>
      <c r="I21" s="4"/>
      <c r="J21" s="4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3"/>
      <c r="AE21" s="3"/>
      <c r="AF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>
      <c r="A22" s="1" t="s">
        <v>119</v>
      </c>
      <c r="B22" s="3"/>
      <c r="C22" s="5"/>
      <c r="D22" s="1"/>
      <c r="E22" s="1"/>
      <c r="F22" s="1"/>
      <c r="G22" s="4"/>
      <c r="H22" s="4"/>
      <c r="I22" s="4"/>
      <c r="J22" s="4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4"/>
      <c r="AD22" s="3"/>
      <c r="AE22" s="3"/>
      <c r="AF22" s="2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>
      <c r="A23" s="1" t="s">
        <v>120</v>
      </c>
      <c r="B23" s="3"/>
      <c r="C23" s="5"/>
      <c r="D23" s="1"/>
      <c r="E23" s="1"/>
      <c r="F23" s="1"/>
      <c r="G23" s="4"/>
      <c r="H23" s="4"/>
      <c r="I23" s="4"/>
      <c r="J23" s="4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"/>
      <c r="AD23" s="3"/>
      <c r="AE23" s="3"/>
      <c r="AF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>
      <c r="A24" s="1" t="s">
        <v>121</v>
      </c>
      <c r="B24" s="3"/>
      <c r="C24" s="5"/>
      <c r="D24" s="1"/>
      <c r="E24" s="1"/>
      <c r="F24" s="1"/>
      <c r="G24" s="4"/>
      <c r="H24" s="4"/>
      <c r="I24" s="4"/>
      <c r="J24" s="4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"/>
      <c r="AD24" s="3"/>
      <c r="AE24" s="3"/>
      <c r="AF24" s="2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>
      <c r="A25" s="1" t="s">
        <v>122</v>
      </c>
    </row>
    <row r="26" spans="1:77">
      <c r="A26" s="1" t="s">
        <v>123</v>
      </c>
    </row>
    <row r="27" spans="1:77">
      <c r="A27" s="1"/>
    </row>
    <row r="28" spans="1:77">
      <c r="A28" s="1" t="s">
        <v>124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2B906-7A33-A244-B660-09325666D087}">
  <dimension ref="A1:D51"/>
  <sheetViews>
    <sheetView topLeftCell="A4" zoomScale="141" workbookViewId="0"/>
  </sheetViews>
  <sheetFormatPr defaultColWidth="10.875" defaultRowHeight="15.95"/>
  <cols>
    <col min="1" max="2" width="10.875" style="76"/>
    <col min="3" max="3" width="67.375" style="76" customWidth="1"/>
    <col min="4" max="4" width="14.125" style="81" customWidth="1"/>
    <col min="5" max="16384" width="10.875" style="76"/>
  </cols>
  <sheetData>
    <row r="1" spans="1:4">
      <c r="A1" s="82" t="s">
        <v>0</v>
      </c>
      <c r="B1" s="73"/>
      <c r="C1" s="74"/>
      <c r="D1" s="75"/>
    </row>
    <row r="2" spans="1:4">
      <c r="A2" s="82" t="s">
        <v>125</v>
      </c>
      <c r="B2" s="73"/>
      <c r="C2" s="74"/>
      <c r="D2" s="75"/>
    </row>
    <row r="3" spans="1:4">
      <c r="A3" s="82" t="s">
        <v>126</v>
      </c>
      <c r="B3" s="73"/>
      <c r="C3" s="74"/>
      <c r="D3" s="75"/>
    </row>
    <row r="4" spans="1:4">
      <c r="A4" s="83" t="s">
        <v>127</v>
      </c>
      <c r="B4" s="73"/>
      <c r="C4" s="74"/>
      <c r="D4" s="75"/>
    </row>
    <row r="5" spans="1:4">
      <c r="A5" s="77"/>
      <c r="B5" s="78"/>
      <c r="C5" s="74"/>
      <c r="D5" s="75"/>
    </row>
    <row r="6" spans="1:4">
      <c r="A6" s="99" t="s">
        <v>128</v>
      </c>
      <c r="B6" s="99" t="s">
        <v>129</v>
      </c>
      <c r="C6" s="100" t="s">
        <v>130</v>
      </c>
      <c r="D6" s="99" t="s">
        <v>131</v>
      </c>
    </row>
    <row r="7" spans="1:4" s="79" customFormat="1" ht="15.95" customHeight="1">
      <c r="A7" s="84" t="s">
        <v>132</v>
      </c>
      <c r="B7" s="84"/>
      <c r="C7" s="85"/>
      <c r="D7" s="86"/>
    </row>
    <row r="8" spans="1:4" s="80" customFormat="1" ht="15.95" customHeight="1">
      <c r="A8" s="87" t="s">
        <v>133</v>
      </c>
      <c r="B8" s="87"/>
      <c r="C8" s="88"/>
      <c r="D8" s="89"/>
    </row>
    <row r="9" spans="1:4" ht="15.95" customHeight="1">
      <c r="A9" s="90">
        <v>1.1000000000000001</v>
      </c>
      <c r="B9" s="90" t="s">
        <v>134</v>
      </c>
      <c r="C9" s="91" t="s">
        <v>135</v>
      </c>
      <c r="D9" s="92">
        <v>3700000</v>
      </c>
    </row>
    <row r="10" spans="1:4" ht="15.95" customHeight="1">
      <c r="A10" s="90">
        <v>1.2</v>
      </c>
      <c r="B10" s="90" t="s">
        <v>134</v>
      </c>
      <c r="C10" s="91" t="s">
        <v>136</v>
      </c>
      <c r="D10" s="92">
        <v>84000</v>
      </c>
    </row>
    <row r="11" spans="1:4" ht="15.95" customHeight="1">
      <c r="A11" s="90">
        <v>6.2</v>
      </c>
      <c r="B11" s="90" t="s">
        <v>134</v>
      </c>
      <c r="C11" s="91" t="s">
        <v>137</v>
      </c>
      <c r="D11" s="92">
        <v>2</v>
      </c>
    </row>
    <row r="12" spans="1:4" ht="15.95" customHeight="1">
      <c r="A12" s="90" t="s">
        <v>138</v>
      </c>
      <c r="B12" s="90" t="s">
        <v>139</v>
      </c>
      <c r="C12" s="91" t="s">
        <v>140</v>
      </c>
      <c r="D12" s="92">
        <v>2</v>
      </c>
    </row>
    <row r="13" spans="1:4" ht="15.95" customHeight="1">
      <c r="A13" s="90" t="s">
        <v>141</v>
      </c>
      <c r="B13" s="90" t="s">
        <v>139</v>
      </c>
      <c r="C13" s="91" t="s">
        <v>142</v>
      </c>
      <c r="D13" s="92">
        <v>1</v>
      </c>
    </row>
    <row r="14" spans="1:4" ht="15.95" customHeight="1">
      <c r="A14" s="90" t="s">
        <v>143</v>
      </c>
      <c r="B14" s="90" t="s">
        <v>139</v>
      </c>
      <c r="C14" s="91" t="s">
        <v>144</v>
      </c>
      <c r="D14" s="92">
        <v>1</v>
      </c>
    </row>
    <row r="15" spans="1:4" ht="15.95" customHeight="1">
      <c r="A15" s="90" t="s">
        <v>145</v>
      </c>
      <c r="B15" s="90" t="s">
        <v>139</v>
      </c>
      <c r="C15" s="91" t="s">
        <v>146</v>
      </c>
      <c r="D15" s="92">
        <v>3</v>
      </c>
    </row>
    <row r="16" spans="1:4" s="80" customFormat="1" ht="15.95" customHeight="1">
      <c r="A16" s="87" t="s">
        <v>147</v>
      </c>
      <c r="B16" s="87"/>
      <c r="C16" s="88"/>
      <c r="D16" s="89"/>
    </row>
    <row r="17" spans="1:4" ht="15.95" customHeight="1">
      <c r="A17" s="90">
        <v>1.2</v>
      </c>
      <c r="B17" s="90" t="s">
        <v>134</v>
      </c>
      <c r="C17" s="91" t="s">
        <v>136</v>
      </c>
      <c r="D17" s="92">
        <v>116</v>
      </c>
    </row>
    <row r="18" spans="1:4" ht="15.95" customHeight="1">
      <c r="A18" s="90">
        <v>2.1</v>
      </c>
      <c r="B18" s="90" t="s">
        <v>134</v>
      </c>
      <c r="C18" s="91" t="s">
        <v>148</v>
      </c>
      <c r="D18" s="92">
        <v>26</v>
      </c>
    </row>
    <row r="19" spans="1:4" ht="15.95" customHeight="1">
      <c r="A19" s="90">
        <v>3.3</v>
      </c>
      <c r="B19" s="90" t="s">
        <v>134</v>
      </c>
      <c r="C19" s="91" t="s">
        <v>149</v>
      </c>
      <c r="D19" s="92">
        <v>159872</v>
      </c>
    </row>
    <row r="20" spans="1:4" ht="15.95" customHeight="1">
      <c r="A20" s="90">
        <v>4.0999999999999996</v>
      </c>
      <c r="B20" s="90" t="s">
        <v>134</v>
      </c>
      <c r="C20" s="91" t="s">
        <v>150</v>
      </c>
      <c r="D20" s="92">
        <v>159872</v>
      </c>
    </row>
    <row r="21" spans="1:4" ht="15.95" customHeight="1">
      <c r="A21" s="90">
        <v>4.2</v>
      </c>
      <c r="B21" s="90" t="s">
        <v>134</v>
      </c>
      <c r="C21" s="91" t="s">
        <v>151</v>
      </c>
      <c r="D21" s="92">
        <v>3</v>
      </c>
    </row>
    <row r="22" spans="1:4" ht="15.95" customHeight="1">
      <c r="A22" s="90">
        <v>4.3</v>
      </c>
      <c r="B22" s="90" t="s">
        <v>134</v>
      </c>
      <c r="C22" s="91" t="s">
        <v>152</v>
      </c>
      <c r="D22" s="92">
        <v>5</v>
      </c>
    </row>
    <row r="23" spans="1:4" ht="15.95" customHeight="1">
      <c r="A23" s="90">
        <v>6.1</v>
      </c>
      <c r="B23" s="90" t="s">
        <v>134</v>
      </c>
      <c r="C23" s="91" t="s">
        <v>153</v>
      </c>
      <c r="D23" s="92">
        <v>2</v>
      </c>
    </row>
    <row r="24" spans="1:4" ht="15.95" customHeight="1">
      <c r="A24" s="90">
        <v>6.2</v>
      </c>
      <c r="B24" s="90" t="s">
        <v>134</v>
      </c>
      <c r="C24" s="91" t="s">
        <v>137</v>
      </c>
      <c r="D24" s="92">
        <v>2</v>
      </c>
    </row>
    <row r="25" spans="1:4" ht="15.95" customHeight="1">
      <c r="A25" s="90" t="s">
        <v>154</v>
      </c>
      <c r="B25" s="90" t="s">
        <v>139</v>
      </c>
      <c r="C25" s="91" t="s">
        <v>155</v>
      </c>
      <c r="D25" s="92">
        <v>80735.360000000001</v>
      </c>
    </row>
    <row r="26" spans="1:4" ht="15.95" customHeight="1">
      <c r="A26" s="90" t="s">
        <v>156</v>
      </c>
      <c r="B26" s="90" t="s">
        <v>139</v>
      </c>
      <c r="C26" s="91" t="s">
        <v>157</v>
      </c>
      <c r="D26" s="92">
        <v>2</v>
      </c>
    </row>
    <row r="27" spans="1:4" ht="15.95" customHeight="1">
      <c r="A27" s="90" t="s">
        <v>158</v>
      </c>
      <c r="B27" s="90" t="s">
        <v>139</v>
      </c>
      <c r="C27" s="91" t="s">
        <v>159</v>
      </c>
      <c r="D27" s="92">
        <v>1</v>
      </c>
    </row>
    <row r="28" spans="1:4" ht="15.95" customHeight="1">
      <c r="A28" s="90" t="s">
        <v>160</v>
      </c>
      <c r="B28" s="90" t="s">
        <v>139</v>
      </c>
      <c r="C28" s="91" t="s">
        <v>161</v>
      </c>
      <c r="D28" s="92">
        <v>6</v>
      </c>
    </row>
    <row r="29" spans="1:4" ht="15.95" customHeight="1">
      <c r="A29" s="90" t="s">
        <v>162</v>
      </c>
      <c r="B29" s="90" t="s">
        <v>139</v>
      </c>
      <c r="C29" s="91" t="s">
        <v>163</v>
      </c>
      <c r="D29" s="92">
        <v>32.5</v>
      </c>
    </row>
    <row r="30" spans="1:4" s="80" customFormat="1" ht="15.95" customHeight="1">
      <c r="A30" s="87" t="s">
        <v>164</v>
      </c>
      <c r="B30" s="87"/>
      <c r="C30" s="88"/>
      <c r="D30" s="89"/>
    </row>
    <row r="31" spans="1:4" ht="15.95" customHeight="1">
      <c r="A31" s="90">
        <v>2.1</v>
      </c>
      <c r="B31" s="90" t="s">
        <v>134</v>
      </c>
      <c r="C31" s="91" t="s">
        <v>148</v>
      </c>
      <c r="D31" s="92">
        <v>205</v>
      </c>
    </row>
    <row r="32" spans="1:4" ht="15.95" customHeight="1">
      <c r="A32" s="90">
        <v>3.3</v>
      </c>
      <c r="B32" s="90" t="s">
        <v>134</v>
      </c>
      <c r="C32" s="91" t="s">
        <v>149</v>
      </c>
      <c r="D32" s="92">
        <v>105442</v>
      </c>
    </row>
    <row r="33" spans="1:4" ht="15.95" customHeight="1">
      <c r="A33" s="90">
        <v>4.0999999999999996</v>
      </c>
      <c r="B33" s="90" t="s">
        <v>134</v>
      </c>
      <c r="C33" s="91" t="s">
        <v>150</v>
      </c>
      <c r="D33" s="92">
        <v>105442</v>
      </c>
    </row>
    <row r="34" spans="1:4" ht="15.95" customHeight="1">
      <c r="A34" s="90" t="s">
        <v>165</v>
      </c>
      <c r="B34" s="90" t="s">
        <v>139</v>
      </c>
      <c r="C34" s="91" t="s">
        <v>166</v>
      </c>
      <c r="D34" s="92">
        <v>6</v>
      </c>
    </row>
    <row r="35" spans="1:4" ht="15.95" customHeight="1">
      <c r="A35" s="90" t="s">
        <v>154</v>
      </c>
      <c r="B35" s="90" t="s">
        <v>139</v>
      </c>
      <c r="C35" s="91" t="s">
        <v>155</v>
      </c>
      <c r="D35" s="92">
        <v>53248.21</v>
      </c>
    </row>
    <row r="36" spans="1:4" ht="15.95" customHeight="1">
      <c r="A36" s="90" t="s">
        <v>156</v>
      </c>
      <c r="B36" s="90" t="s">
        <v>139</v>
      </c>
      <c r="C36" s="91" t="s">
        <v>157</v>
      </c>
      <c r="D36" s="92">
        <v>3</v>
      </c>
    </row>
    <row r="37" spans="1:4" ht="15.95" customHeight="1">
      <c r="A37" s="90" t="s">
        <v>160</v>
      </c>
      <c r="B37" s="90" t="s">
        <v>139</v>
      </c>
      <c r="C37" s="91" t="s">
        <v>161</v>
      </c>
      <c r="D37" s="92">
        <v>6</v>
      </c>
    </row>
    <row r="38" spans="1:4" ht="15.95" customHeight="1">
      <c r="A38" s="90" t="s">
        <v>162</v>
      </c>
      <c r="B38" s="90" t="s">
        <v>139</v>
      </c>
      <c r="C38" s="91" t="s">
        <v>163</v>
      </c>
      <c r="D38" s="92">
        <v>62</v>
      </c>
    </row>
    <row r="39" spans="1:4" ht="15.95" customHeight="1">
      <c r="A39" s="90" t="s">
        <v>167</v>
      </c>
      <c r="B39" s="90" t="s">
        <v>139</v>
      </c>
      <c r="C39" s="91" t="s">
        <v>168</v>
      </c>
      <c r="D39" s="92">
        <v>1</v>
      </c>
    </row>
    <row r="40" spans="1:4" s="80" customFormat="1" ht="15.95" customHeight="1">
      <c r="A40" s="87" t="s">
        <v>169</v>
      </c>
      <c r="B40" s="87"/>
      <c r="C40" s="88"/>
      <c r="D40" s="89"/>
    </row>
    <row r="41" spans="1:4" ht="15.95" customHeight="1">
      <c r="A41" s="90">
        <v>3.3</v>
      </c>
      <c r="B41" s="90" t="s">
        <v>134</v>
      </c>
      <c r="C41" s="91" t="s">
        <v>149</v>
      </c>
      <c r="D41" s="92">
        <v>27404</v>
      </c>
    </row>
    <row r="42" spans="1:4" ht="15.95" customHeight="1">
      <c r="A42" s="90">
        <v>4.0999999999999996</v>
      </c>
      <c r="B42" s="90" t="s">
        <v>134</v>
      </c>
      <c r="C42" s="91" t="s">
        <v>150</v>
      </c>
      <c r="D42" s="92">
        <v>27404</v>
      </c>
    </row>
    <row r="43" spans="1:4" ht="15.95" customHeight="1">
      <c r="A43" s="90">
        <v>4.2</v>
      </c>
      <c r="B43" s="90" t="s">
        <v>134</v>
      </c>
      <c r="C43" s="91" t="s">
        <v>151</v>
      </c>
      <c r="D43" s="92">
        <v>2</v>
      </c>
    </row>
    <row r="44" spans="1:4" ht="15.95" customHeight="1">
      <c r="A44" s="90" t="s">
        <v>170</v>
      </c>
      <c r="B44" s="90" t="s">
        <v>139</v>
      </c>
      <c r="C44" s="91" t="s">
        <v>171</v>
      </c>
      <c r="D44" s="92">
        <v>1</v>
      </c>
    </row>
    <row r="45" spans="1:4" ht="15.95" customHeight="1">
      <c r="A45" s="90" t="s">
        <v>172</v>
      </c>
      <c r="B45" s="90" t="s">
        <v>139</v>
      </c>
      <c r="C45" s="91" t="s">
        <v>173</v>
      </c>
      <c r="D45" s="92">
        <v>1</v>
      </c>
    </row>
    <row r="46" spans="1:4" ht="15.95" customHeight="1">
      <c r="A46" s="90" t="s">
        <v>174</v>
      </c>
      <c r="B46" s="90" t="s">
        <v>139</v>
      </c>
      <c r="C46" s="91" t="s">
        <v>175</v>
      </c>
      <c r="D46" s="92">
        <v>1</v>
      </c>
    </row>
    <row r="47" spans="1:4" ht="15.95" customHeight="1">
      <c r="A47" s="90" t="s">
        <v>167</v>
      </c>
      <c r="B47" s="90" t="s">
        <v>139</v>
      </c>
      <c r="C47" s="91" t="s">
        <v>168</v>
      </c>
      <c r="D47" s="92">
        <v>1</v>
      </c>
    </row>
    <row r="48" spans="1:4" s="79" customFormat="1" ht="15" customHeight="1">
      <c r="A48" s="101" t="s">
        <v>176</v>
      </c>
      <c r="B48" s="101"/>
      <c r="C48" s="102"/>
      <c r="D48" s="103" t="s">
        <v>177</v>
      </c>
    </row>
    <row r="49" spans="1:4" s="79" customFormat="1" ht="15" customHeight="1">
      <c r="A49" s="84" t="s">
        <v>178</v>
      </c>
      <c r="B49" s="84"/>
      <c r="C49" s="93"/>
      <c r="D49" s="94"/>
    </row>
    <row r="50" spans="1:4" ht="15" customHeight="1">
      <c r="A50" s="95" t="s">
        <v>179</v>
      </c>
      <c r="B50" s="90"/>
      <c r="C50" s="96"/>
      <c r="D50" s="97"/>
    </row>
    <row r="51" spans="1:4" ht="15" customHeight="1">
      <c r="A51" s="98" t="s">
        <v>145</v>
      </c>
      <c r="B51" s="90" t="s">
        <v>139</v>
      </c>
      <c r="C51" s="96" t="s">
        <v>146</v>
      </c>
      <c r="D51" s="97">
        <v>1</v>
      </c>
    </row>
  </sheetData>
  <hyperlinks>
    <hyperlink ref="A4" r:id="rId1" xr:uid="{CB9222AF-9956-DF44-A00E-CB8393C6CB95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8DEF0-F510-6E46-83CE-6E48E34B593B}">
  <dimension ref="A1:D27"/>
  <sheetViews>
    <sheetView topLeftCell="A17" zoomScale="141" workbookViewId="0">
      <selection activeCell="A28" sqref="A1:D28"/>
    </sheetView>
  </sheetViews>
  <sheetFormatPr defaultColWidth="10.875" defaultRowHeight="15.95"/>
  <cols>
    <col min="1" max="2" width="10.875" style="76"/>
    <col min="3" max="3" width="67.375" style="76" customWidth="1"/>
    <col min="4" max="4" width="14.125" style="81" customWidth="1"/>
    <col min="5" max="16384" width="10.875" style="76"/>
  </cols>
  <sheetData>
    <row r="1" spans="1:4">
      <c r="A1" s="82" t="s">
        <v>0</v>
      </c>
      <c r="B1" s="73"/>
      <c r="C1" s="74"/>
      <c r="D1" s="75"/>
    </row>
    <row r="2" spans="1:4">
      <c r="A2" s="82" t="s">
        <v>180</v>
      </c>
      <c r="B2" s="73"/>
      <c r="C2" s="74"/>
      <c r="D2" s="75"/>
    </row>
    <row r="3" spans="1:4">
      <c r="A3" s="82" t="s">
        <v>126</v>
      </c>
      <c r="B3" s="73"/>
      <c r="C3" s="74"/>
      <c r="D3" s="75"/>
    </row>
    <row r="4" spans="1:4">
      <c r="A4" s="134" t="s">
        <v>181</v>
      </c>
      <c r="B4" s="73"/>
      <c r="C4" s="74"/>
      <c r="D4" s="75"/>
    </row>
    <row r="5" spans="1:4">
      <c r="A5" s="77"/>
      <c r="B5" s="78"/>
      <c r="C5" s="74"/>
      <c r="D5" s="75"/>
    </row>
    <row r="6" spans="1:4">
      <c r="A6" s="99" t="s">
        <v>128</v>
      </c>
      <c r="B6" s="99" t="s">
        <v>129</v>
      </c>
      <c r="C6" s="100" t="s">
        <v>130</v>
      </c>
      <c r="D6" s="99" t="s">
        <v>131</v>
      </c>
    </row>
    <row r="7" spans="1:4" s="79" customFormat="1" ht="15.95" customHeight="1">
      <c r="A7" s="84" t="s">
        <v>132</v>
      </c>
      <c r="B7" s="84"/>
      <c r="C7" s="85"/>
      <c r="D7" s="86"/>
    </row>
    <row r="8" spans="1:4" s="80" customFormat="1" ht="15.95" customHeight="1">
      <c r="A8" s="87" t="s">
        <v>182</v>
      </c>
      <c r="B8" s="87"/>
      <c r="C8" s="88"/>
      <c r="D8" s="89"/>
    </row>
    <row r="9" spans="1:4" ht="15.95" customHeight="1">
      <c r="A9" s="90">
        <v>2.1</v>
      </c>
      <c r="B9" s="90" t="s">
        <v>134</v>
      </c>
      <c r="C9" s="91" t="s">
        <v>148</v>
      </c>
      <c r="D9" s="92">
        <v>69</v>
      </c>
    </row>
    <row r="10" spans="1:4" ht="15.95" customHeight="1">
      <c r="A10" s="90">
        <v>7.2</v>
      </c>
      <c r="B10" s="90" t="s">
        <v>134</v>
      </c>
      <c r="C10" s="91" t="s">
        <v>183</v>
      </c>
      <c r="D10" s="92">
        <v>1374000000</v>
      </c>
    </row>
    <row r="11" spans="1:4" ht="15.95" customHeight="1">
      <c r="A11" s="90" t="s">
        <v>165</v>
      </c>
      <c r="B11" s="90" t="s">
        <v>139</v>
      </c>
      <c r="C11" s="91" t="s">
        <v>166</v>
      </c>
      <c r="D11" s="92">
        <v>11</v>
      </c>
    </row>
    <row r="12" spans="1:4" ht="15.95" customHeight="1">
      <c r="A12" s="90" t="s">
        <v>184</v>
      </c>
      <c r="B12" s="90" t="s">
        <v>139</v>
      </c>
      <c r="C12" s="91" t="s">
        <v>185</v>
      </c>
      <c r="D12" s="92">
        <v>11</v>
      </c>
    </row>
    <row r="13" spans="1:4" ht="15.95" customHeight="1">
      <c r="A13" s="90" t="s">
        <v>186</v>
      </c>
      <c r="B13" s="90" t="s">
        <v>139</v>
      </c>
      <c r="C13" s="91" t="s">
        <v>187</v>
      </c>
      <c r="D13" s="92">
        <v>1</v>
      </c>
    </row>
    <row r="14" spans="1:4" ht="15.95" customHeight="1">
      <c r="A14" s="87" t="s">
        <v>188</v>
      </c>
      <c r="B14" s="90"/>
      <c r="C14" s="91"/>
      <c r="D14" s="92"/>
    </row>
    <row r="15" spans="1:4" ht="15.95" customHeight="1">
      <c r="A15" s="90" t="s">
        <v>165</v>
      </c>
      <c r="B15" s="90" t="s">
        <v>139</v>
      </c>
      <c r="C15" s="91" t="s">
        <v>166</v>
      </c>
      <c r="D15" s="92">
        <v>1</v>
      </c>
    </row>
    <row r="16" spans="1:4" s="80" customFormat="1" ht="15.95" customHeight="1">
      <c r="A16" s="90" t="s">
        <v>189</v>
      </c>
      <c r="B16" s="90" t="s">
        <v>139</v>
      </c>
      <c r="C16" s="91" t="s">
        <v>190</v>
      </c>
      <c r="D16" s="92">
        <v>100</v>
      </c>
    </row>
    <row r="17" spans="1:4" ht="15.95" customHeight="1">
      <c r="A17" s="90" t="s">
        <v>191</v>
      </c>
      <c r="B17" s="90" t="s">
        <v>139</v>
      </c>
      <c r="C17" s="91" t="s">
        <v>192</v>
      </c>
      <c r="D17" s="92">
        <v>0</v>
      </c>
    </row>
    <row r="18" spans="1:4" ht="15.95" customHeight="1">
      <c r="A18" s="90" t="s">
        <v>184</v>
      </c>
      <c r="B18" s="90" t="s">
        <v>139</v>
      </c>
      <c r="C18" s="91" t="s">
        <v>185</v>
      </c>
      <c r="D18" s="92">
        <v>1</v>
      </c>
    </row>
    <row r="19" spans="1:4" ht="15.95" customHeight="1">
      <c r="A19" s="90" t="s">
        <v>193</v>
      </c>
      <c r="B19" s="90" t="s">
        <v>139</v>
      </c>
      <c r="C19" s="91" t="s">
        <v>194</v>
      </c>
      <c r="D19" s="92">
        <v>2</v>
      </c>
    </row>
    <row r="20" spans="1:4" ht="15.95" customHeight="1">
      <c r="A20" s="87" t="s">
        <v>195</v>
      </c>
      <c r="B20" s="90"/>
      <c r="C20" s="91"/>
      <c r="D20" s="92"/>
    </row>
    <row r="21" spans="1:4" ht="15.95" customHeight="1">
      <c r="A21" s="90" t="s">
        <v>165</v>
      </c>
      <c r="B21" s="90" t="s">
        <v>139</v>
      </c>
      <c r="C21" s="91" t="s">
        <v>166</v>
      </c>
      <c r="D21" s="92">
        <v>1</v>
      </c>
    </row>
    <row r="22" spans="1:4" ht="15.95" customHeight="1">
      <c r="A22" s="90" t="s">
        <v>196</v>
      </c>
      <c r="B22" s="90" t="s">
        <v>139</v>
      </c>
      <c r="C22" s="91" t="s">
        <v>197</v>
      </c>
      <c r="D22" s="92">
        <v>12</v>
      </c>
    </row>
    <row r="23" spans="1:4" ht="15.95" customHeight="1">
      <c r="A23" s="90" t="s">
        <v>154</v>
      </c>
      <c r="B23" s="90" t="s">
        <v>139</v>
      </c>
      <c r="C23" s="91" t="s">
        <v>155</v>
      </c>
      <c r="D23" s="92">
        <v>43</v>
      </c>
    </row>
    <row r="24" spans="1:4" ht="15.95" customHeight="1">
      <c r="A24" s="90" t="s">
        <v>191</v>
      </c>
      <c r="B24" s="90" t="s">
        <v>139</v>
      </c>
      <c r="C24" s="91" t="s">
        <v>192</v>
      </c>
      <c r="D24" s="92">
        <v>1</v>
      </c>
    </row>
    <row r="25" spans="1:4" ht="15.95" customHeight="1">
      <c r="A25" s="90" t="s">
        <v>184</v>
      </c>
      <c r="B25" s="90" t="s">
        <v>139</v>
      </c>
      <c r="C25" s="91" t="s">
        <v>185</v>
      </c>
      <c r="D25" s="92">
        <v>1</v>
      </c>
    </row>
    <row r="26" spans="1:4" s="79" customFormat="1" ht="15" customHeight="1">
      <c r="A26" s="101" t="s">
        <v>176</v>
      </c>
      <c r="B26" s="101"/>
      <c r="C26" s="102"/>
      <c r="D26" s="103" t="s">
        <v>177</v>
      </c>
    </row>
    <row r="27" spans="1:4" s="79" customFormat="1" ht="15" customHeight="1">
      <c r="A27" s="101" t="s">
        <v>178</v>
      </c>
      <c r="B27" s="101"/>
      <c r="C27" s="102"/>
      <c r="D27" s="103" t="s">
        <v>177</v>
      </c>
    </row>
  </sheetData>
  <hyperlinks>
    <hyperlink ref="A4" r:id="rId1" xr:uid="{52B56C17-0C29-0449-9233-D6363D366165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D4BC2-7949-E548-AC06-AE2F7096B3FB}">
  <dimension ref="A1:G51"/>
  <sheetViews>
    <sheetView topLeftCell="A29" zoomScale="125" workbookViewId="0">
      <selection activeCell="J35" sqref="J35"/>
    </sheetView>
  </sheetViews>
  <sheetFormatPr defaultColWidth="10.875" defaultRowHeight="15.95"/>
  <cols>
    <col min="1" max="1" width="12.625" style="76" customWidth="1"/>
    <col min="2" max="2" width="10.875" style="76"/>
    <col min="3" max="3" width="37.375" style="76" customWidth="1"/>
    <col min="4" max="4" width="14.125" style="81" customWidth="1"/>
    <col min="5" max="6" width="10.875" style="76"/>
    <col min="7" max="7" width="12.625" style="114" bestFit="1" customWidth="1"/>
    <col min="8" max="16384" width="10.875" style="76"/>
  </cols>
  <sheetData>
    <row r="1" spans="1:7">
      <c r="A1" s="82" t="s">
        <v>0</v>
      </c>
      <c r="B1" s="73"/>
      <c r="C1" s="74"/>
      <c r="D1" s="75"/>
      <c r="G1" s="150"/>
    </row>
    <row r="2" spans="1:7">
      <c r="A2" s="82"/>
      <c r="B2" s="73"/>
      <c r="C2" s="74"/>
      <c r="D2" s="75"/>
      <c r="G2" s="150"/>
    </row>
    <row r="3" spans="1:7">
      <c r="A3" s="135">
        <v>2019</v>
      </c>
      <c r="B3" s="78"/>
      <c r="C3" s="74"/>
      <c r="D3" s="75"/>
      <c r="G3" s="150"/>
    </row>
    <row r="4" spans="1:7">
      <c r="A4" s="104" t="s">
        <v>198</v>
      </c>
      <c r="B4" s="105" t="s">
        <v>129</v>
      </c>
      <c r="C4" s="105" t="s">
        <v>199</v>
      </c>
      <c r="D4" s="105" t="s">
        <v>200</v>
      </c>
      <c r="E4" s="105" t="s">
        <v>201</v>
      </c>
      <c r="F4" s="105" t="s">
        <v>202</v>
      </c>
      <c r="G4" s="115" t="s">
        <v>203</v>
      </c>
    </row>
    <row r="5" spans="1:7">
      <c r="A5" s="106" t="s">
        <v>204</v>
      </c>
      <c r="B5" s="120"/>
      <c r="C5" s="121"/>
      <c r="D5" s="122"/>
      <c r="E5" s="122"/>
      <c r="F5" s="120"/>
      <c r="G5" s="116"/>
    </row>
    <row r="6" spans="1:7" ht="14.1" customHeight="1">
      <c r="A6" s="107">
        <v>1.1000000000000001</v>
      </c>
      <c r="B6" s="90" t="s">
        <v>134</v>
      </c>
      <c r="C6" s="96" t="s">
        <v>135</v>
      </c>
      <c r="D6" s="123">
        <v>3700000</v>
      </c>
      <c r="E6" s="124">
        <v>0</v>
      </c>
      <c r="F6" s="124">
        <v>0</v>
      </c>
      <c r="G6" s="117">
        <f>SUM(D6:F6)</f>
        <v>3700000</v>
      </c>
    </row>
    <row r="7" spans="1:7" s="112" customFormat="1">
      <c r="A7" s="107">
        <v>1.2</v>
      </c>
      <c r="B7" s="90" t="s">
        <v>134</v>
      </c>
      <c r="C7" s="96" t="s">
        <v>136</v>
      </c>
      <c r="D7" s="123">
        <f>84000+116</f>
        <v>84116</v>
      </c>
      <c r="E7" s="124">
        <v>0</v>
      </c>
      <c r="F7" s="124">
        <v>0</v>
      </c>
      <c r="G7" s="117">
        <f t="shared" ref="G7:G32" si="0">SUM(D7:F7)</f>
        <v>84116</v>
      </c>
    </row>
    <row r="8" spans="1:7" ht="14.1" customHeight="1">
      <c r="A8" s="107" t="s">
        <v>138</v>
      </c>
      <c r="B8" s="90" t="s">
        <v>139</v>
      </c>
      <c r="C8" s="96" t="s">
        <v>140</v>
      </c>
      <c r="D8" s="123">
        <v>2</v>
      </c>
      <c r="E8" s="124">
        <v>0</v>
      </c>
      <c r="F8" s="124">
        <v>0</v>
      </c>
      <c r="G8" s="117">
        <f t="shared" si="0"/>
        <v>2</v>
      </c>
    </row>
    <row r="9" spans="1:7" ht="15" customHeight="1">
      <c r="A9" s="108" t="s">
        <v>141</v>
      </c>
      <c r="B9" s="90" t="s">
        <v>139</v>
      </c>
      <c r="C9" s="96" t="s">
        <v>142</v>
      </c>
      <c r="D9" s="123">
        <v>1</v>
      </c>
      <c r="E9" s="124">
        <v>0</v>
      </c>
      <c r="F9" s="124">
        <v>0</v>
      </c>
      <c r="G9" s="117">
        <f t="shared" si="0"/>
        <v>1</v>
      </c>
    </row>
    <row r="10" spans="1:7" s="112" customFormat="1" ht="15" customHeight="1">
      <c r="A10" s="107" t="s">
        <v>165</v>
      </c>
      <c r="B10" s="90" t="s">
        <v>139</v>
      </c>
      <c r="C10" s="96" t="s">
        <v>166</v>
      </c>
      <c r="D10" s="123">
        <v>6</v>
      </c>
      <c r="E10" s="124">
        <v>0</v>
      </c>
      <c r="F10" s="124">
        <v>0</v>
      </c>
      <c r="G10" s="117">
        <f t="shared" si="0"/>
        <v>6</v>
      </c>
    </row>
    <row r="11" spans="1:7" ht="15.95" customHeight="1">
      <c r="A11" s="107" t="s">
        <v>143</v>
      </c>
      <c r="B11" s="90" t="s">
        <v>139</v>
      </c>
      <c r="C11" s="96" t="s">
        <v>144</v>
      </c>
      <c r="D11" s="123">
        <v>1</v>
      </c>
      <c r="E11" s="124">
        <v>0</v>
      </c>
      <c r="F11" s="124">
        <v>0</v>
      </c>
      <c r="G11" s="117">
        <f t="shared" si="0"/>
        <v>1</v>
      </c>
    </row>
    <row r="12" spans="1:7" s="80" customFormat="1">
      <c r="A12" s="106" t="s">
        <v>205</v>
      </c>
      <c r="B12" s="120"/>
      <c r="C12" s="121"/>
      <c r="D12" s="125"/>
      <c r="E12" s="126"/>
      <c r="F12" s="126"/>
      <c r="G12" s="118"/>
    </row>
    <row r="13" spans="1:7" ht="15.95" customHeight="1">
      <c r="A13" s="107">
        <v>2.1</v>
      </c>
      <c r="B13" s="90" t="s">
        <v>134</v>
      </c>
      <c r="C13" s="96" t="s">
        <v>148</v>
      </c>
      <c r="D13" s="123">
        <f>26+205</f>
        <v>231</v>
      </c>
      <c r="E13" s="124">
        <v>0</v>
      </c>
      <c r="F13" s="124">
        <v>0</v>
      </c>
      <c r="G13" s="117">
        <f t="shared" si="0"/>
        <v>231</v>
      </c>
    </row>
    <row r="14" spans="1:7" s="112" customFormat="1" ht="15.95" customHeight="1">
      <c r="A14" s="107" t="s">
        <v>154</v>
      </c>
      <c r="B14" s="90" t="s">
        <v>139</v>
      </c>
      <c r="C14" s="96" t="s">
        <v>155</v>
      </c>
      <c r="D14" s="123">
        <f>80735.36+53248</f>
        <v>133983.35999999999</v>
      </c>
      <c r="E14" s="124">
        <v>0</v>
      </c>
      <c r="F14" s="124">
        <v>0</v>
      </c>
      <c r="G14" s="117">
        <f t="shared" si="0"/>
        <v>133983.35999999999</v>
      </c>
    </row>
    <row r="15" spans="1:7" s="113" customFormat="1">
      <c r="A15" s="106" t="s">
        <v>206</v>
      </c>
      <c r="B15" s="120"/>
      <c r="C15" s="121"/>
      <c r="D15" s="127"/>
      <c r="E15" s="122"/>
      <c r="F15" s="128"/>
      <c r="G15" s="119"/>
    </row>
    <row r="16" spans="1:7" ht="14.1" customHeight="1">
      <c r="A16" s="108">
        <v>3.3</v>
      </c>
      <c r="B16" s="90" t="s">
        <v>134</v>
      </c>
      <c r="C16" s="96" t="s">
        <v>149</v>
      </c>
      <c r="D16" s="123">
        <f>159872+105442+27404</f>
        <v>292718</v>
      </c>
      <c r="E16" s="124">
        <v>0</v>
      </c>
      <c r="F16" s="124">
        <v>0</v>
      </c>
      <c r="G16" s="117">
        <f t="shared" si="0"/>
        <v>292718</v>
      </c>
    </row>
    <row r="17" spans="1:7" s="112" customFormat="1" ht="14.1" customHeight="1">
      <c r="A17" s="107" t="s">
        <v>156</v>
      </c>
      <c r="B17" s="90" t="s">
        <v>139</v>
      </c>
      <c r="C17" s="96" t="s">
        <v>157</v>
      </c>
      <c r="D17" s="123">
        <f>2+3</f>
        <v>5</v>
      </c>
      <c r="E17" s="124">
        <v>0</v>
      </c>
      <c r="F17" s="124">
        <v>0</v>
      </c>
      <c r="G17" s="117">
        <f t="shared" si="0"/>
        <v>5</v>
      </c>
    </row>
    <row r="18" spans="1:7" s="113" customFormat="1">
      <c r="A18" s="106" t="s">
        <v>207</v>
      </c>
      <c r="B18" s="120"/>
      <c r="C18" s="121"/>
      <c r="D18" s="127"/>
      <c r="E18" s="122"/>
      <c r="F18" s="122"/>
      <c r="G18" s="119"/>
    </row>
    <row r="19" spans="1:7" s="112" customFormat="1" ht="15" customHeight="1">
      <c r="A19" s="107">
        <v>4.0999999999999996</v>
      </c>
      <c r="B19" s="90" t="s">
        <v>134</v>
      </c>
      <c r="C19" s="96" t="s">
        <v>150</v>
      </c>
      <c r="D19" s="123">
        <f>159872+105442+27404</f>
        <v>292718</v>
      </c>
      <c r="E19" s="124">
        <v>0</v>
      </c>
      <c r="F19" s="124">
        <v>0</v>
      </c>
      <c r="G19" s="117">
        <f t="shared" si="0"/>
        <v>292718</v>
      </c>
    </row>
    <row r="20" spans="1:7" ht="15" customHeight="1">
      <c r="A20" s="107">
        <v>4.2</v>
      </c>
      <c r="B20" s="90" t="s">
        <v>134</v>
      </c>
      <c r="C20" s="96" t="s">
        <v>151</v>
      </c>
      <c r="D20" s="123">
        <f>3+2</f>
        <v>5</v>
      </c>
      <c r="E20" s="124">
        <v>0</v>
      </c>
      <c r="F20" s="124">
        <v>0</v>
      </c>
      <c r="G20" s="117">
        <f t="shared" si="0"/>
        <v>5</v>
      </c>
    </row>
    <row r="21" spans="1:7" s="112" customFormat="1" ht="15" customHeight="1">
      <c r="A21" s="107">
        <v>4.3</v>
      </c>
      <c r="B21" s="90" t="s">
        <v>134</v>
      </c>
      <c r="C21" s="96" t="s">
        <v>152</v>
      </c>
      <c r="D21" s="123">
        <v>5</v>
      </c>
      <c r="E21" s="124">
        <v>0</v>
      </c>
      <c r="F21" s="124">
        <v>0</v>
      </c>
      <c r="G21" s="117">
        <f t="shared" si="0"/>
        <v>5</v>
      </c>
    </row>
    <row r="22" spans="1:7" ht="15" customHeight="1">
      <c r="A22" s="107" t="s">
        <v>158</v>
      </c>
      <c r="B22" s="90" t="s">
        <v>139</v>
      </c>
      <c r="C22" s="96" t="s">
        <v>159</v>
      </c>
      <c r="D22" s="123">
        <v>1</v>
      </c>
      <c r="E22" s="124">
        <v>0</v>
      </c>
      <c r="F22" s="124">
        <v>0</v>
      </c>
      <c r="G22" s="117">
        <f t="shared" si="0"/>
        <v>1</v>
      </c>
    </row>
    <row r="23" spans="1:7" ht="15" customHeight="1">
      <c r="A23" s="108" t="s">
        <v>160</v>
      </c>
      <c r="B23" s="90" t="s">
        <v>139</v>
      </c>
      <c r="C23" s="96" t="s">
        <v>161</v>
      </c>
      <c r="D23" s="123">
        <f>6+6</f>
        <v>12</v>
      </c>
      <c r="E23" s="124">
        <v>0</v>
      </c>
      <c r="F23" s="124">
        <v>0</v>
      </c>
      <c r="G23" s="117">
        <f t="shared" si="0"/>
        <v>12</v>
      </c>
    </row>
    <row r="24" spans="1:7" s="112" customFormat="1" ht="15" customHeight="1">
      <c r="A24" s="107" t="s">
        <v>170</v>
      </c>
      <c r="B24" s="90" t="s">
        <v>139</v>
      </c>
      <c r="C24" s="96" t="s">
        <v>171</v>
      </c>
      <c r="D24" s="123">
        <v>1</v>
      </c>
      <c r="E24" s="124">
        <v>0</v>
      </c>
      <c r="F24" s="124">
        <v>0</v>
      </c>
      <c r="G24" s="117">
        <f t="shared" si="0"/>
        <v>1</v>
      </c>
    </row>
    <row r="25" spans="1:7" ht="15" customHeight="1">
      <c r="A25" s="107" t="s">
        <v>172</v>
      </c>
      <c r="B25" s="90" t="s">
        <v>139</v>
      </c>
      <c r="C25" s="96" t="s">
        <v>173</v>
      </c>
      <c r="D25" s="123">
        <v>1</v>
      </c>
      <c r="E25" s="124">
        <v>0</v>
      </c>
      <c r="F25" s="124">
        <v>0</v>
      </c>
      <c r="G25" s="117">
        <f t="shared" si="0"/>
        <v>1</v>
      </c>
    </row>
    <row r="26" spans="1:7">
      <c r="A26" s="109" t="s">
        <v>208</v>
      </c>
      <c r="B26" s="84"/>
      <c r="C26" s="93"/>
      <c r="D26" s="123"/>
      <c r="E26" s="124"/>
      <c r="F26" s="124"/>
      <c r="G26" s="117"/>
    </row>
    <row r="27" spans="1:7" ht="17.100000000000001" customHeight="1">
      <c r="A27" s="107">
        <v>6.1</v>
      </c>
      <c r="B27" s="90" t="s">
        <v>134</v>
      </c>
      <c r="C27" s="96" t="s">
        <v>153</v>
      </c>
      <c r="D27" s="123">
        <v>2</v>
      </c>
      <c r="E27" s="124">
        <v>0</v>
      </c>
      <c r="F27" s="124">
        <v>0</v>
      </c>
      <c r="G27" s="117">
        <f t="shared" si="0"/>
        <v>2</v>
      </c>
    </row>
    <row r="28" spans="1:7" s="112" customFormat="1" ht="14.1" customHeight="1">
      <c r="A28" s="107">
        <v>6.2</v>
      </c>
      <c r="B28" s="90" t="s">
        <v>134</v>
      </c>
      <c r="C28" s="96" t="s">
        <v>137</v>
      </c>
      <c r="D28" s="123">
        <f>2+2</f>
        <v>4</v>
      </c>
      <c r="E28" s="124">
        <v>0</v>
      </c>
      <c r="F28" s="124">
        <v>0</v>
      </c>
      <c r="G28" s="117">
        <f t="shared" si="0"/>
        <v>4</v>
      </c>
    </row>
    <row r="29" spans="1:7" ht="15.95" customHeight="1">
      <c r="A29" s="107" t="s">
        <v>162</v>
      </c>
      <c r="B29" s="90" t="s">
        <v>139</v>
      </c>
      <c r="C29" s="96" t="s">
        <v>163</v>
      </c>
      <c r="D29" s="123">
        <f>32.5+62</f>
        <v>94.5</v>
      </c>
      <c r="E29" s="124">
        <v>0</v>
      </c>
      <c r="F29" s="124">
        <v>0</v>
      </c>
      <c r="G29" s="117">
        <f t="shared" si="0"/>
        <v>94.5</v>
      </c>
    </row>
    <row r="30" spans="1:7" ht="12.95" customHeight="1">
      <c r="A30" s="108" t="s">
        <v>145</v>
      </c>
      <c r="B30" s="90" t="s">
        <v>139</v>
      </c>
      <c r="C30" s="96" t="s">
        <v>146</v>
      </c>
      <c r="D30" s="123">
        <v>3</v>
      </c>
      <c r="E30" s="124">
        <v>0</v>
      </c>
      <c r="F30" s="129">
        <v>1</v>
      </c>
      <c r="G30" s="117">
        <f t="shared" si="0"/>
        <v>4</v>
      </c>
    </row>
    <row r="31" spans="1:7" s="112" customFormat="1" ht="17.100000000000001" customHeight="1">
      <c r="A31" s="107" t="s">
        <v>174</v>
      </c>
      <c r="B31" s="90" t="s">
        <v>139</v>
      </c>
      <c r="C31" s="96" t="s">
        <v>175</v>
      </c>
      <c r="D31" s="123">
        <v>1</v>
      </c>
      <c r="E31" s="124">
        <v>0</v>
      </c>
      <c r="F31" s="124">
        <v>0</v>
      </c>
      <c r="G31" s="117">
        <f t="shared" si="0"/>
        <v>1</v>
      </c>
    </row>
    <row r="32" spans="1:7" ht="17.100000000000001" customHeight="1">
      <c r="A32" s="130" t="s">
        <v>167</v>
      </c>
      <c r="B32" s="131" t="s">
        <v>139</v>
      </c>
      <c r="C32" s="110" t="s">
        <v>168</v>
      </c>
      <c r="D32" s="132">
        <f>1+1</f>
        <v>2</v>
      </c>
      <c r="E32" s="111">
        <v>0</v>
      </c>
      <c r="F32" s="111">
        <v>0</v>
      </c>
      <c r="G32" s="133">
        <f t="shared" si="0"/>
        <v>2</v>
      </c>
    </row>
    <row r="34" spans="1:7">
      <c r="A34" s="135">
        <v>2020</v>
      </c>
      <c r="G34" s="150"/>
    </row>
    <row r="35" spans="1:7">
      <c r="A35" s="104" t="s">
        <v>198</v>
      </c>
      <c r="B35" s="105" t="s">
        <v>129</v>
      </c>
      <c r="C35" s="105" t="s">
        <v>199</v>
      </c>
      <c r="D35" s="105" t="s">
        <v>200</v>
      </c>
      <c r="E35" s="105" t="s">
        <v>201</v>
      </c>
      <c r="F35" s="105" t="s">
        <v>202</v>
      </c>
      <c r="G35" s="115" t="s">
        <v>203</v>
      </c>
    </row>
    <row r="36" spans="1:7" ht="15" customHeight="1">
      <c r="A36" s="106" t="s">
        <v>204</v>
      </c>
      <c r="B36" s="120"/>
      <c r="C36" s="121"/>
      <c r="D36" s="122"/>
      <c r="E36" s="122"/>
      <c r="F36" s="120"/>
      <c r="G36" s="116"/>
    </row>
    <row r="37" spans="1:7" ht="15" customHeight="1">
      <c r="A37" s="107" t="s">
        <v>165</v>
      </c>
      <c r="B37" s="90" t="s">
        <v>139</v>
      </c>
      <c r="C37" s="96" t="s">
        <v>166</v>
      </c>
      <c r="D37" s="123">
        <v>13</v>
      </c>
      <c r="E37" s="124">
        <v>0</v>
      </c>
      <c r="F37" s="124">
        <v>0</v>
      </c>
      <c r="G37" s="117">
        <f>SUM(D37:F37)</f>
        <v>13</v>
      </c>
    </row>
    <row r="38" spans="1:7" ht="15" customHeight="1">
      <c r="A38" s="106" t="s">
        <v>205</v>
      </c>
      <c r="B38" s="120"/>
      <c r="C38" s="121"/>
      <c r="D38" s="125"/>
      <c r="E38" s="124"/>
      <c r="F38" s="124"/>
      <c r="G38" s="118"/>
    </row>
    <row r="39" spans="1:7" ht="15" customHeight="1">
      <c r="A39" s="107">
        <v>2.1</v>
      </c>
      <c r="B39" s="90" t="s">
        <v>134</v>
      </c>
      <c r="C39" s="96" t="s">
        <v>148</v>
      </c>
      <c r="D39" s="123">
        <v>69</v>
      </c>
      <c r="E39" s="124">
        <v>0</v>
      </c>
      <c r="F39" s="124">
        <v>0</v>
      </c>
      <c r="G39" s="117">
        <f t="shared" ref="G39:G40" si="1">SUM(D39:F39)</f>
        <v>69</v>
      </c>
    </row>
    <row r="40" spans="1:7" ht="15" customHeight="1">
      <c r="A40" s="107" t="s">
        <v>189</v>
      </c>
      <c r="B40" s="90" t="s">
        <v>139</v>
      </c>
      <c r="C40" s="96" t="s">
        <v>190</v>
      </c>
      <c r="D40" s="123">
        <v>100</v>
      </c>
      <c r="E40" s="124">
        <v>0</v>
      </c>
      <c r="F40" s="124">
        <v>0</v>
      </c>
      <c r="G40" s="117">
        <f t="shared" si="1"/>
        <v>100</v>
      </c>
    </row>
    <row r="41" spans="1:7" ht="15" customHeight="1">
      <c r="A41" s="107" t="s">
        <v>196</v>
      </c>
      <c r="B41" s="90" t="s">
        <v>139</v>
      </c>
      <c r="C41" s="96" t="s">
        <v>197</v>
      </c>
      <c r="D41" s="123">
        <v>12</v>
      </c>
      <c r="E41" s="124">
        <v>0</v>
      </c>
      <c r="F41" s="124">
        <v>0</v>
      </c>
      <c r="G41" s="117"/>
    </row>
    <row r="42" spans="1:7" ht="15" customHeight="1">
      <c r="A42" s="107" t="s">
        <v>154</v>
      </c>
      <c r="B42" s="90" t="s">
        <v>139</v>
      </c>
      <c r="C42" s="96" t="s">
        <v>155</v>
      </c>
      <c r="D42" s="123">
        <v>43</v>
      </c>
      <c r="E42" s="124">
        <v>0</v>
      </c>
      <c r="F42" s="124">
        <v>0</v>
      </c>
      <c r="G42" s="117"/>
    </row>
    <row r="43" spans="1:7" ht="15" customHeight="1">
      <c r="A43" s="107" t="s">
        <v>191</v>
      </c>
      <c r="B43" s="90" t="s">
        <v>139</v>
      </c>
      <c r="C43" s="96" t="s">
        <v>192</v>
      </c>
      <c r="D43" s="123">
        <v>1</v>
      </c>
      <c r="E43" s="124">
        <v>0</v>
      </c>
      <c r="F43" s="124">
        <v>0</v>
      </c>
      <c r="G43" s="117"/>
    </row>
    <row r="44" spans="1:7" ht="15" customHeight="1">
      <c r="A44" s="106" t="s">
        <v>209</v>
      </c>
      <c r="B44" s="90"/>
      <c r="C44" s="96"/>
      <c r="D44" s="123"/>
      <c r="E44" s="124"/>
      <c r="F44" s="124"/>
      <c r="G44" s="117"/>
    </row>
    <row r="45" spans="1:7" ht="15" customHeight="1">
      <c r="A45" s="107" t="s">
        <v>184</v>
      </c>
      <c r="B45" s="90" t="s">
        <v>139</v>
      </c>
      <c r="C45" s="96" t="s">
        <v>185</v>
      </c>
      <c r="D45" s="123">
        <v>13</v>
      </c>
      <c r="E45" s="124">
        <v>0</v>
      </c>
      <c r="F45" s="124">
        <v>0</v>
      </c>
      <c r="G45" s="117">
        <f t="shared" ref="G45" si="2">SUM(D45:F45)</f>
        <v>13</v>
      </c>
    </row>
    <row r="46" spans="1:7" ht="15" customHeight="1">
      <c r="A46" s="106" t="s">
        <v>208</v>
      </c>
      <c r="B46" s="84"/>
      <c r="C46" s="93"/>
      <c r="D46" s="123"/>
      <c r="E46" s="124"/>
      <c r="F46" s="124"/>
      <c r="G46" s="117"/>
    </row>
    <row r="47" spans="1:7" ht="15" customHeight="1">
      <c r="A47" s="107" t="s">
        <v>193</v>
      </c>
      <c r="B47" s="90" t="s">
        <v>139</v>
      </c>
      <c r="C47" s="96" t="s">
        <v>194</v>
      </c>
      <c r="D47" s="123">
        <v>2</v>
      </c>
      <c r="E47" s="124">
        <v>0</v>
      </c>
      <c r="F47" s="124">
        <v>0</v>
      </c>
      <c r="G47" s="117">
        <f t="shared" ref="G47:G50" si="3">SUM(D47:F47)</f>
        <v>2</v>
      </c>
    </row>
    <row r="48" spans="1:7" ht="15" customHeight="1">
      <c r="A48" s="136" t="s">
        <v>210</v>
      </c>
      <c r="B48" s="90"/>
      <c r="C48" s="96"/>
      <c r="D48" s="123"/>
      <c r="E48" s="124"/>
      <c r="F48" s="124"/>
      <c r="G48" s="117"/>
    </row>
    <row r="49" spans="1:7" ht="15" customHeight="1">
      <c r="A49" s="107">
        <v>7.2</v>
      </c>
      <c r="B49" s="90" t="s">
        <v>134</v>
      </c>
      <c r="C49" s="96" t="s">
        <v>183</v>
      </c>
      <c r="D49" s="123">
        <v>1374000000</v>
      </c>
      <c r="E49" s="124">
        <v>0</v>
      </c>
      <c r="F49" s="124">
        <v>0</v>
      </c>
      <c r="G49" s="117">
        <f t="shared" si="3"/>
        <v>1374000000</v>
      </c>
    </row>
    <row r="50" spans="1:7" ht="15" customHeight="1">
      <c r="A50" s="130" t="s">
        <v>186</v>
      </c>
      <c r="B50" s="131" t="s">
        <v>139</v>
      </c>
      <c r="C50" s="110" t="s">
        <v>187</v>
      </c>
      <c r="D50" s="132">
        <v>1</v>
      </c>
      <c r="E50" s="111">
        <v>0</v>
      </c>
      <c r="F50" s="111">
        <v>0</v>
      </c>
      <c r="G50" s="133">
        <f t="shared" si="3"/>
        <v>1</v>
      </c>
    </row>
    <row r="51" spans="1:7" ht="15" customHeight="1">
      <c r="G51" s="150"/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B4E48-A79E-6347-A566-7BFAB4D10096}">
  <dimension ref="A1:D28"/>
  <sheetViews>
    <sheetView topLeftCell="A14" zoomScale="141" workbookViewId="0"/>
  </sheetViews>
  <sheetFormatPr defaultColWidth="10.875" defaultRowHeight="15.95"/>
  <cols>
    <col min="1" max="2" width="10.875" style="76"/>
    <col min="3" max="3" width="67.375" style="76" customWidth="1"/>
    <col min="4" max="4" width="14.125" style="81" customWidth="1"/>
    <col min="5" max="16384" width="10.875" style="76"/>
  </cols>
  <sheetData>
    <row r="1" spans="1:4">
      <c r="A1" s="82" t="s">
        <v>0</v>
      </c>
      <c r="B1" s="73"/>
      <c r="C1" s="74"/>
      <c r="D1" s="75"/>
    </row>
    <row r="2" spans="1:4">
      <c r="A2" s="82" t="s">
        <v>211</v>
      </c>
      <c r="B2" s="73"/>
      <c r="C2" s="74"/>
      <c r="D2" s="75"/>
    </row>
    <row r="3" spans="1:4">
      <c r="A3" s="82" t="s">
        <v>126</v>
      </c>
      <c r="B3" s="73"/>
      <c r="C3" s="74"/>
      <c r="D3" s="75"/>
    </row>
    <row r="4" spans="1:4">
      <c r="A4" s="69" t="s">
        <v>212</v>
      </c>
      <c r="B4" s="73"/>
      <c r="C4" s="74"/>
      <c r="D4" s="75"/>
    </row>
    <row r="5" spans="1:4">
      <c r="A5" s="77"/>
      <c r="B5" s="78"/>
      <c r="C5" s="74"/>
      <c r="D5" s="75"/>
    </row>
    <row r="6" spans="1:4">
      <c r="A6" s="99" t="s">
        <v>128</v>
      </c>
      <c r="B6" s="99" t="s">
        <v>129</v>
      </c>
      <c r="C6" s="100" t="s">
        <v>130</v>
      </c>
      <c r="D6" s="99" t="s">
        <v>131</v>
      </c>
    </row>
    <row r="7" spans="1:4" s="79" customFormat="1" ht="15.95" customHeight="1">
      <c r="A7" s="84" t="s">
        <v>132</v>
      </c>
      <c r="B7" s="84"/>
      <c r="C7" s="85"/>
      <c r="D7" s="86"/>
    </row>
    <row r="8" spans="1:4" s="80" customFormat="1" ht="15.95" customHeight="1">
      <c r="A8" s="87" t="s">
        <v>213</v>
      </c>
      <c r="B8" s="87"/>
      <c r="C8" s="88"/>
      <c r="D8" s="89"/>
    </row>
    <row r="9" spans="1:4" ht="15.95" customHeight="1">
      <c r="A9" s="90">
        <v>6.1</v>
      </c>
      <c r="B9" s="90" t="s">
        <v>134</v>
      </c>
      <c r="C9" s="91" t="s">
        <v>153</v>
      </c>
      <c r="D9" s="139">
        <v>21</v>
      </c>
    </row>
    <row r="10" spans="1:4" ht="15.95" customHeight="1">
      <c r="A10" s="90" t="s">
        <v>145</v>
      </c>
      <c r="B10" s="90" t="s">
        <v>139</v>
      </c>
      <c r="C10" s="91" t="s">
        <v>146</v>
      </c>
      <c r="D10" s="140">
        <v>4</v>
      </c>
    </row>
    <row r="11" spans="1:4" ht="15.95" customHeight="1">
      <c r="A11" s="90" t="s">
        <v>214</v>
      </c>
      <c r="B11" s="90" t="s">
        <v>139</v>
      </c>
      <c r="C11" s="91" t="s">
        <v>215</v>
      </c>
      <c r="D11" s="140">
        <v>7</v>
      </c>
    </row>
    <row r="12" spans="1:4" ht="15.95" customHeight="1">
      <c r="A12" s="90" t="s">
        <v>193</v>
      </c>
      <c r="B12" s="90" t="s">
        <v>139</v>
      </c>
      <c r="C12" s="91" t="s">
        <v>194</v>
      </c>
      <c r="D12" s="140">
        <v>7</v>
      </c>
    </row>
    <row r="13" spans="1:4" s="80" customFormat="1" ht="15.95" customHeight="1">
      <c r="A13" s="87" t="s">
        <v>216</v>
      </c>
      <c r="B13" s="87"/>
      <c r="C13" s="88"/>
      <c r="D13" s="141"/>
    </row>
    <row r="14" spans="1:4" ht="15.95" customHeight="1">
      <c r="A14" s="90">
        <v>1.2</v>
      </c>
      <c r="B14" s="90" t="s">
        <v>134</v>
      </c>
      <c r="C14" s="91" t="s">
        <v>136</v>
      </c>
      <c r="D14" s="140">
        <v>56</v>
      </c>
    </row>
    <row r="15" spans="1:4" ht="15.95" customHeight="1">
      <c r="A15" s="90">
        <v>2.1</v>
      </c>
      <c r="B15" s="90" t="s">
        <v>134</v>
      </c>
      <c r="C15" s="91" t="s">
        <v>148</v>
      </c>
      <c r="D15" s="140">
        <v>41</v>
      </c>
    </row>
    <row r="16" spans="1:4" ht="15.95" customHeight="1">
      <c r="A16" s="90">
        <v>6.2</v>
      </c>
      <c r="B16" s="90" t="s">
        <v>134</v>
      </c>
      <c r="C16" s="91" t="s">
        <v>137</v>
      </c>
      <c r="D16" s="140">
        <v>1</v>
      </c>
    </row>
    <row r="17" spans="1:4" ht="15.95" customHeight="1">
      <c r="A17" s="90" t="s">
        <v>189</v>
      </c>
      <c r="B17" s="90" t="s">
        <v>139</v>
      </c>
      <c r="C17" s="91" t="s">
        <v>190</v>
      </c>
      <c r="D17" s="140">
        <v>19</v>
      </c>
    </row>
    <row r="18" spans="1:4" ht="15.95" customHeight="1">
      <c r="A18" s="90" t="s">
        <v>217</v>
      </c>
      <c r="B18" s="90" t="s">
        <v>139</v>
      </c>
      <c r="C18" s="91" t="s">
        <v>218</v>
      </c>
      <c r="D18" s="139">
        <v>35230000</v>
      </c>
    </row>
    <row r="19" spans="1:4" ht="15.95" customHeight="1">
      <c r="A19" s="90" t="s">
        <v>160</v>
      </c>
      <c r="B19" s="90" t="s">
        <v>139</v>
      </c>
      <c r="C19" s="91" t="s">
        <v>161</v>
      </c>
      <c r="D19" s="139">
        <v>1</v>
      </c>
    </row>
    <row r="20" spans="1:4" ht="15.95" customHeight="1">
      <c r="A20" s="90" t="s">
        <v>162</v>
      </c>
      <c r="B20" s="90" t="s">
        <v>139</v>
      </c>
      <c r="C20" s="91" t="s">
        <v>163</v>
      </c>
      <c r="D20" s="139">
        <v>90</v>
      </c>
    </row>
    <row r="21" spans="1:4" ht="15.95" customHeight="1">
      <c r="A21" s="90" t="s">
        <v>145</v>
      </c>
      <c r="B21" s="90" t="s">
        <v>139</v>
      </c>
      <c r="C21" s="91" t="s">
        <v>146</v>
      </c>
      <c r="D21" s="139">
        <v>1</v>
      </c>
    </row>
    <row r="22" spans="1:4" s="80" customFormat="1" ht="15.95" customHeight="1">
      <c r="A22" s="101" t="s">
        <v>176</v>
      </c>
      <c r="B22" s="101"/>
      <c r="C22" s="102"/>
      <c r="D22" s="103" t="s">
        <v>177</v>
      </c>
    </row>
    <row r="23" spans="1:4" s="79" customFormat="1" ht="15.95" customHeight="1">
      <c r="A23" s="84" t="s">
        <v>178</v>
      </c>
      <c r="B23" s="84"/>
      <c r="C23" s="85"/>
      <c r="D23" s="86"/>
    </row>
    <row r="24" spans="1:4" s="80" customFormat="1" ht="15.95" customHeight="1">
      <c r="A24" s="87" t="s">
        <v>219</v>
      </c>
      <c r="B24" s="87"/>
      <c r="C24" s="88"/>
      <c r="D24" s="89"/>
    </row>
    <row r="25" spans="1:4" ht="15.95" customHeight="1">
      <c r="A25" s="90" t="s">
        <v>162</v>
      </c>
      <c r="B25" s="90" t="s">
        <v>139</v>
      </c>
      <c r="C25" s="91" t="s">
        <v>163</v>
      </c>
      <c r="D25" s="92">
        <v>150</v>
      </c>
    </row>
    <row r="26" spans="1:4" s="137" customFormat="1" ht="15.95" customHeight="1">
      <c r="A26" s="90" t="s">
        <v>145</v>
      </c>
      <c r="B26" s="90" t="s">
        <v>139</v>
      </c>
      <c r="C26" s="91" t="s">
        <v>146</v>
      </c>
      <c r="D26" s="92">
        <v>2</v>
      </c>
    </row>
    <row r="27" spans="1:4" ht="15.95" customHeight="1">
      <c r="A27" s="90" t="s">
        <v>174</v>
      </c>
      <c r="B27" s="90" t="s">
        <v>139</v>
      </c>
      <c r="C27" s="91" t="s">
        <v>175</v>
      </c>
      <c r="D27" s="92">
        <v>1</v>
      </c>
    </row>
    <row r="28" spans="1:4" ht="15.95" customHeight="1">
      <c r="A28" s="90" t="s">
        <v>220</v>
      </c>
      <c r="B28" s="90" t="s">
        <v>139</v>
      </c>
      <c r="C28" s="91" t="s">
        <v>221</v>
      </c>
      <c r="D28" s="92">
        <v>1</v>
      </c>
    </row>
  </sheetData>
  <hyperlinks>
    <hyperlink ref="A4" r:id="rId1" xr:uid="{2C7708A0-C920-0145-8784-F17791CB8D7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3F2ED-9518-DF46-9481-029F3603F3D9}">
  <dimension ref="A1:G71"/>
  <sheetViews>
    <sheetView topLeftCell="A52" zoomScale="125" workbookViewId="0">
      <selection activeCell="I55" sqref="I55"/>
    </sheetView>
  </sheetViews>
  <sheetFormatPr defaultColWidth="10.875" defaultRowHeight="15.95"/>
  <cols>
    <col min="1" max="1" width="12.625" style="76" customWidth="1"/>
    <col min="2" max="2" width="10.875" style="76"/>
    <col min="3" max="3" width="41.625" style="76" customWidth="1"/>
    <col min="4" max="4" width="14.125" style="81" customWidth="1"/>
    <col min="5" max="6" width="10.875" style="76"/>
    <col min="7" max="7" width="12.625" style="114" bestFit="1" customWidth="1"/>
    <col min="8" max="16384" width="10.875" style="76"/>
  </cols>
  <sheetData>
    <row r="1" spans="1:7">
      <c r="A1" s="82" t="s">
        <v>0</v>
      </c>
      <c r="B1" s="73"/>
      <c r="C1" s="74"/>
      <c r="D1" s="75"/>
      <c r="G1" s="150"/>
    </row>
    <row r="2" spans="1:7">
      <c r="A2" s="82"/>
      <c r="B2" s="73"/>
      <c r="C2" s="74"/>
      <c r="D2" s="75"/>
      <c r="G2" s="150"/>
    </row>
    <row r="3" spans="1:7">
      <c r="A3" s="135">
        <v>2019</v>
      </c>
      <c r="B3" s="78"/>
      <c r="C3" s="74"/>
      <c r="D3" s="75"/>
      <c r="G3" s="150"/>
    </row>
    <row r="4" spans="1:7">
      <c r="A4" s="104" t="s">
        <v>198</v>
      </c>
      <c r="B4" s="105" t="s">
        <v>129</v>
      </c>
      <c r="C4" s="105" t="s">
        <v>199</v>
      </c>
      <c r="D4" s="105" t="s">
        <v>200</v>
      </c>
      <c r="E4" s="105" t="s">
        <v>201</v>
      </c>
      <c r="F4" s="105" t="s">
        <v>202</v>
      </c>
      <c r="G4" s="115" t="s">
        <v>203</v>
      </c>
    </row>
    <row r="5" spans="1:7">
      <c r="A5" s="106" t="s">
        <v>204</v>
      </c>
      <c r="B5" s="120"/>
      <c r="C5" s="121"/>
      <c r="D5" s="122"/>
      <c r="E5" s="122"/>
      <c r="F5" s="120"/>
      <c r="G5" s="116"/>
    </row>
    <row r="6" spans="1:7" ht="14.1" customHeight="1">
      <c r="A6" s="107">
        <v>1.1000000000000001</v>
      </c>
      <c r="B6" s="90" t="s">
        <v>134</v>
      </c>
      <c r="C6" s="96" t="s">
        <v>135</v>
      </c>
      <c r="D6" s="123">
        <v>3700000</v>
      </c>
      <c r="E6" s="124">
        <v>0</v>
      </c>
      <c r="F6" s="124">
        <v>0</v>
      </c>
      <c r="G6" s="117">
        <f>SUM(D6:F6)</f>
        <v>3700000</v>
      </c>
    </row>
    <row r="7" spans="1:7" s="112" customFormat="1">
      <c r="A7" s="107">
        <v>1.2</v>
      </c>
      <c r="B7" s="90" t="s">
        <v>134</v>
      </c>
      <c r="C7" s="96" t="s">
        <v>136</v>
      </c>
      <c r="D7" s="123">
        <f>84000+116</f>
        <v>84116</v>
      </c>
      <c r="E7" s="124">
        <v>0</v>
      </c>
      <c r="F7" s="124">
        <v>0</v>
      </c>
      <c r="G7" s="117">
        <f t="shared" ref="G7:G32" si="0">SUM(D7:F7)</f>
        <v>84116</v>
      </c>
    </row>
    <row r="8" spans="1:7" ht="14.1" customHeight="1">
      <c r="A8" s="107" t="s">
        <v>138</v>
      </c>
      <c r="B8" s="90" t="s">
        <v>139</v>
      </c>
      <c r="C8" s="96" t="s">
        <v>140</v>
      </c>
      <c r="D8" s="123">
        <v>2</v>
      </c>
      <c r="E8" s="124">
        <v>0</v>
      </c>
      <c r="F8" s="124">
        <v>0</v>
      </c>
      <c r="G8" s="117">
        <f t="shared" si="0"/>
        <v>2</v>
      </c>
    </row>
    <row r="9" spans="1:7" ht="15" customHeight="1">
      <c r="A9" s="108" t="s">
        <v>141</v>
      </c>
      <c r="B9" s="90" t="s">
        <v>139</v>
      </c>
      <c r="C9" s="96" t="s">
        <v>142</v>
      </c>
      <c r="D9" s="123">
        <v>1</v>
      </c>
      <c r="E9" s="124">
        <v>0</v>
      </c>
      <c r="F9" s="124">
        <v>0</v>
      </c>
      <c r="G9" s="117">
        <f t="shared" si="0"/>
        <v>1</v>
      </c>
    </row>
    <row r="10" spans="1:7" s="112" customFormat="1" ht="15" customHeight="1">
      <c r="A10" s="107" t="s">
        <v>165</v>
      </c>
      <c r="B10" s="90" t="s">
        <v>139</v>
      </c>
      <c r="C10" s="96" t="s">
        <v>166</v>
      </c>
      <c r="D10" s="123">
        <v>6</v>
      </c>
      <c r="E10" s="124">
        <v>0</v>
      </c>
      <c r="F10" s="124">
        <v>0</v>
      </c>
      <c r="G10" s="117">
        <f t="shared" si="0"/>
        <v>6</v>
      </c>
    </row>
    <row r="11" spans="1:7" ht="15.95" customHeight="1">
      <c r="A11" s="107" t="s">
        <v>143</v>
      </c>
      <c r="B11" s="90" t="s">
        <v>139</v>
      </c>
      <c r="C11" s="96" t="s">
        <v>144</v>
      </c>
      <c r="D11" s="123">
        <v>1</v>
      </c>
      <c r="E11" s="124">
        <v>0</v>
      </c>
      <c r="F11" s="124">
        <v>0</v>
      </c>
      <c r="G11" s="117">
        <f t="shared" si="0"/>
        <v>1</v>
      </c>
    </row>
    <row r="12" spans="1:7" s="80" customFormat="1">
      <c r="A12" s="106" t="s">
        <v>205</v>
      </c>
      <c r="B12" s="120"/>
      <c r="C12" s="121"/>
      <c r="D12" s="125"/>
      <c r="E12" s="126"/>
      <c r="F12" s="126"/>
      <c r="G12" s="118"/>
    </row>
    <row r="13" spans="1:7" ht="15.95" customHeight="1">
      <c r="A13" s="107">
        <v>2.1</v>
      </c>
      <c r="B13" s="90" t="s">
        <v>134</v>
      </c>
      <c r="C13" s="96" t="s">
        <v>148</v>
      </c>
      <c r="D13" s="123">
        <f>26+205</f>
        <v>231</v>
      </c>
      <c r="E13" s="124">
        <v>0</v>
      </c>
      <c r="F13" s="124">
        <v>0</v>
      </c>
      <c r="G13" s="117">
        <f t="shared" si="0"/>
        <v>231</v>
      </c>
    </row>
    <row r="14" spans="1:7" s="112" customFormat="1" ht="15.95" customHeight="1">
      <c r="A14" s="107" t="s">
        <v>154</v>
      </c>
      <c r="B14" s="90" t="s">
        <v>139</v>
      </c>
      <c r="C14" s="96" t="s">
        <v>155</v>
      </c>
      <c r="D14" s="123">
        <f>80735.36+53248</f>
        <v>133983.35999999999</v>
      </c>
      <c r="E14" s="124">
        <v>0</v>
      </c>
      <c r="F14" s="124">
        <v>0</v>
      </c>
      <c r="G14" s="117">
        <f t="shared" si="0"/>
        <v>133983.35999999999</v>
      </c>
    </row>
    <row r="15" spans="1:7" s="113" customFormat="1">
      <c r="A15" s="106" t="s">
        <v>206</v>
      </c>
      <c r="B15" s="120"/>
      <c r="C15" s="121"/>
      <c r="D15" s="127"/>
      <c r="E15" s="122"/>
      <c r="F15" s="128"/>
      <c r="G15" s="119"/>
    </row>
    <row r="16" spans="1:7" ht="14.1" customHeight="1">
      <c r="A16" s="108">
        <v>3.3</v>
      </c>
      <c r="B16" s="90" t="s">
        <v>134</v>
      </c>
      <c r="C16" s="96" t="s">
        <v>149</v>
      </c>
      <c r="D16" s="123">
        <f>159872+105442+27404</f>
        <v>292718</v>
      </c>
      <c r="E16" s="124">
        <v>0</v>
      </c>
      <c r="F16" s="124">
        <v>0</v>
      </c>
      <c r="G16" s="117">
        <f t="shared" si="0"/>
        <v>292718</v>
      </c>
    </row>
    <row r="17" spans="1:7" s="112" customFormat="1" ht="14.1" customHeight="1">
      <c r="A17" s="107" t="s">
        <v>156</v>
      </c>
      <c r="B17" s="90" t="s">
        <v>139</v>
      </c>
      <c r="C17" s="96" t="s">
        <v>157</v>
      </c>
      <c r="D17" s="123">
        <f>2+3</f>
        <v>5</v>
      </c>
      <c r="E17" s="124">
        <v>0</v>
      </c>
      <c r="F17" s="124">
        <v>0</v>
      </c>
      <c r="G17" s="117">
        <f t="shared" si="0"/>
        <v>5</v>
      </c>
    </row>
    <row r="18" spans="1:7" s="113" customFormat="1">
      <c r="A18" s="106" t="s">
        <v>207</v>
      </c>
      <c r="B18" s="120"/>
      <c r="C18" s="121"/>
      <c r="D18" s="127"/>
      <c r="E18" s="122"/>
      <c r="F18" s="122"/>
      <c r="G18" s="119"/>
    </row>
    <row r="19" spans="1:7" s="112" customFormat="1" ht="15" customHeight="1">
      <c r="A19" s="107">
        <v>4.0999999999999996</v>
      </c>
      <c r="B19" s="90" t="s">
        <v>134</v>
      </c>
      <c r="C19" s="96" t="s">
        <v>150</v>
      </c>
      <c r="D19" s="123">
        <f>159872+105442+27404</f>
        <v>292718</v>
      </c>
      <c r="E19" s="124">
        <v>0</v>
      </c>
      <c r="F19" s="124">
        <v>0</v>
      </c>
      <c r="G19" s="117">
        <f t="shared" si="0"/>
        <v>292718</v>
      </c>
    </row>
    <row r="20" spans="1:7" ht="15" customHeight="1">
      <c r="A20" s="107">
        <v>4.2</v>
      </c>
      <c r="B20" s="90" t="s">
        <v>134</v>
      </c>
      <c r="C20" s="96" t="s">
        <v>151</v>
      </c>
      <c r="D20" s="123">
        <f>3+2</f>
        <v>5</v>
      </c>
      <c r="E20" s="124">
        <v>0</v>
      </c>
      <c r="F20" s="124">
        <v>0</v>
      </c>
      <c r="G20" s="117">
        <f t="shared" si="0"/>
        <v>5</v>
      </c>
    </row>
    <row r="21" spans="1:7" s="112" customFormat="1" ht="15" customHeight="1">
      <c r="A21" s="107">
        <v>4.3</v>
      </c>
      <c r="B21" s="90" t="s">
        <v>134</v>
      </c>
      <c r="C21" s="96" t="s">
        <v>152</v>
      </c>
      <c r="D21" s="123">
        <v>5</v>
      </c>
      <c r="E21" s="124">
        <v>0</v>
      </c>
      <c r="F21" s="124">
        <v>0</v>
      </c>
      <c r="G21" s="117">
        <f t="shared" si="0"/>
        <v>5</v>
      </c>
    </row>
    <row r="22" spans="1:7" ht="15" customHeight="1">
      <c r="A22" s="107" t="s">
        <v>158</v>
      </c>
      <c r="B22" s="90" t="s">
        <v>139</v>
      </c>
      <c r="C22" s="96" t="s">
        <v>159</v>
      </c>
      <c r="D22" s="123">
        <v>1</v>
      </c>
      <c r="E22" s="124">
        <v>0</v>
      </c>
      <c r="F22" s="124">
        <v>0</v>
      </c>
      <c r="G22" s="117">
        <f t="shared" si="0"/>
        <v>1</v>
      </c>
    </row>
    <row r="23" spans="1:7" ht="15" customHeight="1">
      <c r="A23" s="108" t="s">
        <v>160</v>
      </c>
      <c r="B23" s="90" t="s">
        <v>139</v>
      </c>
      <c r="C23" s="96" t="s">
        <v>161</v>
      </c>
      <c r="D23" s="123">
        <f>6+6</f>
        <v>12</v>
      </c>
      <c r="E23" s="124">
        <v>0</v>
      </c>
      <c r="F23" s="124">
        <v>0</v>
      </c>
      <c r="G23" s="117">
        <f t="shared" si="0"/>
        <v>12</v>
      </c>
    </row>
    <row r="24" spans="1:7" s="112" customFormat="1" ht="15" customHeight="1">
      <c r="A24" s="107" t="s">
        <v>170</v>
      </c>
      <c r="B24" s="90" t="s">
        <v>139</v>
      </c>
      <c r="C24" s="96" t="s">
        <v>171</v>
      </c>
      <c r="D24" s="123">
        <v>1</v>
      </c>
      <c r="E24" s="124">
        <v>0</v>
      </c>
      <c r="F24" s="124">
        <v>0</v>
      </c>
      <c r="G24" s="117">
        <f t="shared" si="0"/>
        <v>1</v>
      </c>
    </row>
    <row r="25" spans="1:7" ht="15" customHeight="1">
      <c r="A25" s="107" t="s">
        <v>172</v>
      </c>
      <c r="B25" s="90" t="s">
        <v>139</v>
      </c>
      <c r="C25" s="96" t="s">
        <v>173</v>
      </c>
      <c r="D25" s="123">
        <v>1</v>
      </c>
      <c r="E25" s="124">
        <v>0</v>
      </c>
      <c r="F25" s="124">
        <v>0</v>
      </c>
      <c r="G25" s="117">
        <f t="shared" si="0"/>
        <v>1</v>
      </c>
    </row>
    <row r="26" spans="1:7">
      <c r="A26" s="109" t="s">
        <v>208</v>
      </c>
      <c r="B26" s="84"/>
      <c r="C26" s="93"/>
      <c r="D26" s="123"/>
      <c r="E26" s="124"/>
      <c r="F26" s="124"/>
      <c r="G26" s="117"/>
    </row>
    <row r="27" spans="1:7" ht="17.100000000000001" customHeight="1">
      <c r="A27" s="107">
        <v>6.1</v>
      </c>
      <c r="B27" s="90" t="s">
        <v>134</v>
      </c>
      <c r="C27" s="96" t="s">
        <v>153</v>
      </c>
      <c r="D27" s="123">
        <v>2</v>
      </c>
      <c r="E27" s="124">
        <v>0</v>
      </c>
      <c r="F27" s="124">
        <v>0</v>
      </c>
      <c r="G27" s="117">
        <f t="shared" si="0"/>
        <v>2</v>
      </c>
    </row>
    <row r="28" spans="1:7" s="112" customFormat="1" ht="14.1" customHeight="1">
      <c r="A28" s="107">
        <v>6.2</v>
      </c>
      <c r="B28" s="90" t="s">
        <v>134</v>
      </c>
      <c r="C28" s="96" t="s">
        <v>137</v>
      </c>
      <c r="D28" s="123">
        <f>2+2</f>
        <v>4</v>
      </c>
      <c r="E28" s="124">
        <v>0</v>
      </c>
      <c r="F28" s="124">
        <v>0</v>
      </c>
      <c r="G28" s="117">
        <f t="shared" si="0"/>
        <v>4</v>
      </c>
    </row>
    <row r="29" spans="1:7" ht="15.95" customHeight="1">
      <c r="A29" s="107" t="s">
        <v>162</v>
      </c>
      <c r="B29" s="90" t="s">
        <v>139</v>
      </c>
      <c r="C29" s="96" t="s">
        <v>163</v>
      </c>
      <c r="D29" s="123">
        <f>32.5+62</f>
        <v>94.5</v>
      </c>
      <c r="E29" s="124">
        <v>0</v>
      </c>
      <c r="F29" s="124">
        <v>0</v>
      </c>
      <c r="G29" s="117">
        <f t="shared" si="0"/>
        <v>94.5</v>
      </c>
    </row>
    <row r="30" spans="1:7" ht="12.95" customHeight="1">
      <c r="A30" s="108" t="s">
        <v>145</v>
      </c>
      <c r="B30" s="90" t="s">
        <v>139</v>
      </c>
      <c r="C30" s="96" t="s">
        <v>146</v>
      </c>
      <c r="D30" s="123">
        <v>3</v>
      </c>
      <c r="E30" s="124">
        <v>0</v>
      </c>
      <c r="F30" s="129">
        <v>1</v>
      </c>
      <c r="G30" s="117">
        <f t="shared" si="0"/>
        <v>4</v>
      </c>
    </row>
    <row r="31" spans="1:7" s="112" customFormat="1" ht="17.100000000000001" customHeight="1">
      <c r="A31" s="107" t="s">
        <v>174</v>
      </c>
      <c r="B31" s="90" t="s">
        <v>139</v>
      </c>
      <c r="C31" s="96" t="s">
        <v>175</v>
      </c>
      <c r="D31" s="123">
        <v>1</v>
      </c>
      <c r="E31" s="124">
        <v>0</v>
      </c>
      <c r="F31" s="124">
        <v>0</v>
      </c>
      <c r="G31" s="117">
        <f t="shared" si="0"/>
        <v>1</v>
      </c>
    </row>
    <row r="32" spans="1:7" ht="17.100000000000001" customHeight="1">
      <c r="A32" s="130" t="s">
        <v>167</v>
      </c>
      <c r="B32" s="131" t="s">
        <v>139</v>
      </c>
      <c r="C32" s="110" t="s">
        <v>168</v>
      </c>
      <c r="D32" s="132">
        <f>1+1</f>
        <v>2</v>
      </c>
      <c r="E32" s="111">
        <v>0</v>
      </c>
      <c r="F32" s="111">
        <v>0</v>
      </c>
      <c r="G32" s="133">
        <f t="shared" si="0"/>
        <v>2</v>
      </c>
    </row>
    <row r="34" spans="1:7">
      <c r="A34" s="135">
        <v>2020</v>
      </c>
      <c r="G34" s="150"/>
    </row>
    <row r="35" spans="1:7">
      <c r="A35" s="104" t="s">
        <v>198</v>
      </c>
      <c r="B35" s="105" t="s">
        <v>129</v>
      </c>
      <c r="C35" s="105" t="s">
        <v>199</v>
      </c>
      <c r="D35" s="105" t="s">
        <v>200</v>
      </c>
      <c r="E35" s="105" t="s">
        <v>201</v>
      </c>
      <c r="F35" s="105" t="s">
        <v>202</v>
      </c>
      <c r="G35" s="115" t="s">
        <v>203</v>
      </c>
    </row>
    <row r="36" spans="1:7" ht="15" customHeight="1">
      <c r="A36" s="106" t="s">
        <v>204</v>
      </c>
      <c r="B36" s="120"/>
      <c r="C36" s="121"/>
      <c r="D36" s="122"/>
      <c r="E36" s="122"/>
      <c r="F36" s="120"/>
      <c r="G36" s="116"/>
    </row>
    <row r="37" spans="1:7" ht="15" customHeight="1">
      <c r="A37" s="107" t="s">
        <v>165</v>
      </c>
      <c r="B37" s="90" t="s">
        <v>139</v>
      </c>
      <c r="C37" s="96" t="s">
        <v>166</v>
      </c>
      <c r="D37" s="123">
        <v>13</v>
      </c>
      <c r="E37" s="124">
        <v>0</v>
      </c>
      <c r="F37" s="124">
        <v>0</v>
      </c>
      <c r="G37" s="117">
        <f>SUM(D37:F37)</f>
        <v>13</v>
      </c>
    </row>
    <row r="38" spans="1:7" ht="15" customHeight="1">
      <c r="A38" s="106" t="s">
        <v>205</v>
      </c>
      <c r="B38" s="120"/>
      <c r="C38" s="121"/>
      <c r="D38" s="125"/>
      <c r="E38" s="124"/>
      <c r="F38" s="124"/>
      <c r="G38" s="118"/>
    </row>
    <row r="39" spans="1:7" ht="15" customHeight="1">
      <c r="A39" s="107">
        <v>2.1</v>
      </c>
      <c r="B39" s="90" t="s">
        <v>134</v>
      </c>
      <c r="C39" s="96" t="s">
        <v>148</v>
      </c>
      <c r="D39" s="123">
        <v>69</v>
      </c>
      <c r="E39" s="124">
        <v>0</v>
      </c>
      <c r="F39" s="124">
        <v>0</v>
      </c>
      <c r="G39" s="117">
        <f t="shared" ref="G39:G40" si="1">SUM(D39:F39)</f>
        <v>69</v>
      </c>
    </row>
    <row r="40" spans="1:7" ht="15" customHeight="1">
      <c r="A40" s="107" t="s">
        <v>189</v>
      </c>
      <c r="B40" s="90" t="s">
        <v>139</v>
      </c>
      <c r="C40" s="96" t="s">
        <v>190</v>
      </c>
      <c r="D40" s="123">
        <v>100</v>
      </c>
      <c r="E40" s="124">
        <v>0</v>
      </c>
      <c r="F40" s="124">
        <v>0</v>
      </c>
      <c r="G40" s="117">
        <f t="shared" si="1"/>
        <v>100</v>
      </c>
    </row>
    <row r="41" spans="1:7" ht="15" customHeight="1">
      <c r="A41" s="107" t="s">
        <v>196</v>
      </c>
      <c r="B41" s="90" t="s">
        <v>139</v>
      </c>
      <c r="C41" s="96" t="s">
        <v>197</v>
      </c>
      <c r="D41" s="123">
        <v>12</v>
      </c>
      <c r="E41" s="124">
        <v>0</v>
      </c>
      <c r="F41" s="124">
        <v>0</v>
      </c>
      <c r="G41" s="117"/>
    </row>
    <row r="42" spans="1:7" ht="15" customHeight="1">
      <c r="A42" s="107" t="s">
        <v>154</v>
      </c>
      <c r="B42" s="90" t="s">
        <v>139</v>
      </c>
      <c r="C42" s="96" t="s">
        <v>155</v>
      </c>
      <c r="D42" s="123">
        <v>43</v>
      </c>
      <c r="E42" s="124">
        <v>0</v>
      </c>
      <c r="F42" s="124">
        <v>0</v>
      </c>
      <c r="G42" s="117"/>
    </row>
    <row r="43" spans="1:7" ht="15" customHeight="1">
      <c r="A43" s="107" t="s">
        <v>191</v>
      </c>
      <c r="B43" s="90" t="s">
        <v>139</v>
      </c>
      <c r="C43" s="96" t="s">
        <v>192</v>
      </c>
      <c r="D43" s="123">
        <v>1</v>
      </c>
      <c r="E43" s="124">
        <v>0</v>
      </c>
      <c r="F43" s="124">
        <v>0</v>
      </c>
      <c r="G43" s="117"/>
    </row>
    <row r="44" spans="1:7" ht="15" customHeight="1">
      <c r="A44" s="106" t="s">
        <v>209</v>
      </c>
      <c r="B44" s="90"/>
      <c r="C44" s="96"/>
      <c r="D44" s="123"/>
      <c r="E44" s="124"/>
      <c r="F44" s="124"/>
      <c r="G44" s="117"/>
    </row>
    <row r="45" spans="1:7" ht="15" customHeight="1">
      <c r="A45" s="107" t="s">
        <v>184</v>
      </c>
      <c r="B45" s="90" t="s">
        <v>139</v>
      </c>
      <c r="C45" s="96" t="s">
        <v>185</v>
      </c>
      <c r="D45" s="123">
        <v>13</v>
      </c>
      <c r="E45" s="124">
        <v>0</v>
      </c>
      <c r="F45" s="124">
        <v>0</v>
      </c>
      <c r="G45" s="117">
        <f t="shared" ref="G45" si="2">SUM(D45:F45)</f>
        <v>13</v>
      </c>
    </row>
    <row r="46" spans="1:7" ht="15" customHeight="1">
      <c r="A46" s="106" t="s">
        <v>208</v>
      </c>
      <c r="B46" s="84"/>
      <c r="C46" s="93"/>
      <c r="D46" s="123"/>
      <c r="E46" s="124"/>
      <c r="F46" s="124"/>
      <c r="G46" s="117"/>
    </row>
    <row r="47" spans="1:7" ht="15" customHeight="1">
      <c r="A47" s="107" t="s">
        <v>193</v>
      </c>
      <c r="B47" s="90" t="s">
        <v>139</v>
      </c>
      <c r="C47" s="96" t="s">
        <v>194</v>
      </c>
      <c r="D47" s="123">
        <v>2</v>
      </c>
      <c r="E47" s="124">
        <v>0</v>
      </c>
      <c r="F47" s="124">
        <v>0</v>
      </c>
      <c r="G47" s="117">
        <f t="shared" ref="G47:G50" si="3">SUM(D47:F47)</f>
        <v>2</v>
      </c>
    </row>
    <row r="48" spans="1:7" ht="15" customHeight="1">
      <c r="A48" s="136" t="s">
        <v>210</v>
      </c>
      <c r="B48" s="90"/>
      <c r="C48" s="96"/>
      <c r="D48" s="123"/>
      <c r="E48" s="124"/>
      <c r="F48" s="124"/>
      <c r="G48" s="117"/>
    </row>
    <row r="49" spans="1:7" ht="15" customHeight="1">
      <c r="A49" s="107">
        <v>7.2</v>
      </c>
      <c r="B49" s="90" t="s">
        <v>134</v>
      </c>
      <c r="C49" s="96" t="s">
        <v>183</v>
      </c>
      <c r="D49" s="123">
        <v>1374000000</v>
      </c>
      <c r="E49" s="124">
        <v>0</v>
      </c>
      <c r="F49" s="124">
        <v>0</v>
      </c>
      <c r="G49" s="117">
        <f t="shared" si="3"/>
        <v>1374000000</v>
      </c>
    </row>
    <row r="50" spans="1:7" ht="15" customHeight="1">
      <c r="A50" s="130" t="s">
        <v>186</v>
      </c>
      <c r="B50" s="131" t="s">
        <v>139</v>
      </c>
      <c r="C50" s="110" t="s">
        <v>187</v>
      </c>
      <c r="D50" s="132">
        <v>1</v>
      </c>
      <c r="E50" s="111">
        <v>0</v>
      </c>
      <c r="F50" s="111">
        <v>0</v>
      </c>
      <c r="G50" s="133">
        <f t="shared" si="3"/>
        <v>1</v>
      </c>
    </row>
    <row r="51" spans="1:7" ht="15" customHeight="1">
      <c r="G51" s="150"/>
    </row>
    <row r="52" spans="1:7">
      <c r="A52" s="135">
        <v>2021</v>
      </c>
      <c r="B52" s="78"/>
      <c r="C52" s="74"/>
      <c r="D52" s="75"/>
      <c r="G52" s="150"/>
    </row>
    <row r="53" spans="1:7">
      <c r="A53" s="104" t="s">
        <v>198</v>
      </c>
      <c r="B53" s="105" t="s">
        <v>129</v>
      </c>
      <c r="C53" s="105" t="s">
        <v>199</v>
      </c>
      <c r="D53" s="105" t="s">
        <v>200</v>
      </c>
      <c r="E53" s="105" t="s">
        <v>201</v>
      </c>
      <c r="F53" s="105" t="s">
        <v>202</v>
      </c>
      <c r="G53" s="115" t="s">
        <v>203</v>
      </c>
    </row>
    <row r="54" spans="1:7">
      <c r="A54" s="106" t="s">
        <v>204</v>
      </c>
      <c r="B54" s="120"/>
      <c r="C54" s="121"/>
      <c r="D54" s="122"/>
      <c r="E54" s="122"/>
      <c r="F54" s="120"/>
      <c r="G54" s="116"/>
    </row>
    <row r="55" spans="1:7">
      <c r="A55" s="107">
        <v>1.2</v>
      </c>
      <c r="B55" s="90" t="s">
        <v>134</v>
      </c>
      <c r="C55" s="96" t="s">
        <v>136</v>
      </c>
      <c r="D55" s="123">
        <v>56</v>
      </c>
      <c r="E55" s="124">
        <v>0</v>
      </c>
      <c r="F55" s="124">
        <v>0</v>
      </c>
      <c r="G55" s="117">
        <f>SUM(D55:F55)</f>
        <v>56</v>
      </c>
    </row>
    <row r="56" spans="1:7">
      <c r="A56" s="106" t="s">
        <v>205</v>
      </c>
      <c r="B56" s="120"/>
      <c r="C56" s="121"/>
      <c r="D56" s="125"/>
      <c r="E56" s="126"/>
      <c r="F56" s="126"/>
      <c r="G56" s="118"/>
    </row>
    <row r="57" spans="1:7">
      <c r="A57" s="107">
        <v>2.1</v>
      </c>
      <c r="B57" s="90" t="s">
        <v>134</v>
      </c>
      <c r="C57" s="96" t="s">
        <v>148</v>
      </c>
      <c r="D57" s="123">
        <v>41</v>
      </c>
      <c r="E57" s="124">
        <v>0</v>
      </c>
      <c r="F57" s="124">
        <v>0</v>
      </c>
      <c r="G57" s="117">
        <f t="shared" ref="G57:G58" si="4">SUM(D57:F57)</f>
        <v>41</v>
      </c>
    </row>
    <row r="58" spans="1:7">
      <c r="A58" s="107" t="s">
        <v>189</v>
      </c>
      <c r="B58" s="90" t="s">
        <v>139</v>
      </c>
      <c r="C58" s="96" t="s">
        <v>190</v>
      </c>
      <c r="D58" s="123">
        <v>19</v>
      </c>
      <c r="E58" s="124">
        <v>0</v>
      </c>
      <c r="F58" s="124">
        <v>0</v>
      </c>
      <c r="G58" s="117">
        <f t="shared" si="4"/>
        <v>19</v>
      </c>
    </row>
    <row r="59" spans="1:7">
      <c r="A59" s="106" t="s">
        <v>206</v>
      </c>
      <c r="B59" s="120"/>
      <c r="C59" s="121"/>
      <c r="D59" s="127"/>
      <c r="E59" s="122"/>
      <c r="F59" s="128"/>
      <c r="G59" s="119"/>
    </row>
    <row r="60" spans="1:7">
      <c r="A60" s="108" t="s">
        <v>217</v>
      </c>
      <c r="B60" s="90" t="s">
        <v>139</v>
      </c>
      <c r="C60" s="96" t="s">
        <v>218</v>
      </c>
      <c r="D60" s="123">
        <v>35230000</v>
      </c>
      <c r="E60" s="124">
        <v>0</v>
      </c>
      <c r="F60" s="124">
        <v>0</v>
      </c>
      <c r="G60" s="117">
        <f t="shared" ref="G60" si="5">SUM(D60:F60)</f>
        <v>35230000</v>
      </c>
    </row>
    <row r="61" spans="1:7">
      <c r="A61" s="106" t="s">
        <v>207</v>
      </c>
      <c r="B61" s="120"/>
      <c r="C61" s="121"/>
      <c r="D61" s="127"/>
      <c r="E61" s="122"/>
      <c r="F61" s="122"/>
      <c r="G61" s="119"/>
    </row>
    <row r="62" spans="1:7" ht="30">
      <c r="A62" s="107" t="s">
        <v>160</v>
      </c>
      <c r="B62" s="90" t="s">
        <v>139</v>
      </c>
      <c r="C62" s="96" t="s">
        <v>161</v>
      </c>
      <c r="D62" s="123">
        <v>1</v>
      </c>
      <c r="E62" s="124">
        <v>0</v>
      </c>
      <c r="F62" s="124">
        <v>0</v>
      </c>
      <c r="G62" s="117">
        <f t="shared" ref="G62" si="6">SUM(D62:F62)</f>
        <v>1</v>
      </c>
    </row>
    <row r="63" spans="1:7">
      <c r="A63" s="109" t="s">
        <v>208</v>
      </c>
      <c r="B63" s="84"/>
      <c r="C63" s="93"/>
      <c r="D63" s="123"/>
      <c r="E63" s="124"/>
      <c r="F63" s="124"/>
      <c r="G63" s="117"/>
    </row>
    <row r="64" spans="1:7" ht="30">
      <c r="A64" s="107">
        <v>6.1</v>
      </c>
      <c r="B64" s="90" t="s">
        <v>134</v>
      </c>
      <c r="C64" s="96" t="s">
        <v>153</v>
      </c>
      <c r="D64" s="123">
        <v>21</v>
      </c>
      <c r="E64" s="124">
        <v>0</v>
      </c>
      <c r="F64" s="124">
        <v>0</v>
      </c>
      <c r="G64" s="117">
        <f t="shared" ref="G64:G71" si="7">SUM(D64:F64)</f>
        <v>21</v>
      </c>
    </row>
    <row r="65" spans="1:7">
      <c r="A65" s="107">
        <v>6.2</v>
      </c>
      <c r="B65" s="90" t="s">
        <v>134</v>
      </c>
      <c r="C65" s="96" t="s">
        <v>137</v>
      </c>
      <c r="D65" s="123">
        <v>1</v>
      </c>
      <c r="E65" s="124">
        <v>0</v>
      </c>
      <c r="F65" s="124">
        <v>0</v>
      </c>
      <c r="G65" s="117">
        <f t="shared" si="7"/>
        <v>1</v>
      </c>
    </row>
    <row r="66" spans="1:7" ht="45">
      <c r="A66" s="107" t="s">
        <v>162</v>
      </c>
      <c r="B66" s="90" t="s">
        <v>139</v>
      </c>
      <c r="C66" s="96" t="s">
        <v>163</v>
      </c>
      <c r="D66" s="123">
        <v>90</v>
      </c>
      <c r="E66" s="124"/>
      <c r="F66" s="124">
        <v>150</v>
      </c>
      <c r="G66" s="117">
        <f t="shared" si="7"/>
        <v>240</v>
      </c>
    </row>
    <row r="67" spans="1:7" ht="45">
      <c r="A67" s="107" t="s">
        <v>145</v>
      </c>
      <c r="B67" s="90" t="s">
        <v>139</v>
      </c>
      <c r="C67" s="96" t="s">
        <v>146</v>
      </c>
      <c r="D67" s="123">
        <f>4+'2021'!D21</f>
        <v>5</v>
      </c>
      <c r="E67" s="124">
        <v>0</v>
      </c>
      <c r="F67" s="124">
        <v>2</v>
      </c>
      <c r="G67" s="117">
        <f t="shared" si="7"/>
        <v>7</v>
      </c>
    </row>
    <row r="68" spans="1:7" ht="45">
      <c r="A68" s="107" t="s">
        <v>214</v>
      </c>
      <c r="B68" s="90" t="s">
        <v>139</v>
      </c>
      <c r="C68" s="96" t="s">
        <v>215</v>
      </c>
      <c r="D68" s="123">
        <v>7</v>
      </c>
      <c r="E68" s="124">
        <v>0</v>
      </c>
      <c r="F68" s="124">
        <v>0</v>
      </c>
      <c r="G68" s="117">
        <f t="shared" si="7"/>
        <v>7</v>
      </c>
    </row>
    <row r="69" spans="1:7" ht="45">
      <c r="A69" s="107" t="s">
        <v>174</v>
      </c>
      <c r="B69" s="90" t="s">
        <v>139</v>
      </c>
      <c r="C69" s="96" t="s">
        <v>175</v>
      </c>
      <c r="D69" s="123">
        <v>1</v>
      </c>
      <c r="E69" s="124">
        <v>0</v>
      </c>
      <c r="F69" s="124">
        <v>0</v>
      </c>
      <c r="G69" s="117">
        <f t="shared" si="7"/>
        <v>1</v>
      </c>
    </row>
    <row r="70" spans="1:7" ht="45">
      <c r="A70" s="107" t="s">
        <v>220</v>
      </c>
      <c r="B70" s="90" t="s">
        <v>139</v>
      </c>
      <c r="C70" s="96" t="s">
        <v>221</v>
      </c>
      <c r="D70" s="123">
        <v>1</v>
      </c>
      <c r="E70" s="124">
        <v>0</v>
      </c>
      <c r="F70" s="124">
        <v>0</v>
      </c>
      <c r="G70" s="117">
        <f t="shared" si="7"/>
        <v>1</v>
      </c>
    </row>
    <row r="71" spans="1:7" ht="30">
      <c r="A71" s="138" t="s">
        <v>193</v>
      </c>
      <c r="B71" s="131" t="s">
        <v>139</v>
      </c>
      <c r="C71" s="110" t="s">
        <v>194</v>
      </c>
      <c r="D71" s="132">
        <v>7</v>
      </c>
      <c r="E71" s="111">
        <v>0</v>
      </c>
      <c r="F71" s="111">
        <v>0</v>
      </c>
      <c r="G71" s="133">
        <f t="shared" si="7"/>
        <v>7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EFFFE-FFA1-5847-9F5B-D3194EF483CF}">
  <dimension ref="A1:D27"/>
  <sheetViews>
    <sheetView topLeftCell="A6" zoomScale="141" workbookViewId="0">
      <selection activeCell="A26" sqref="A26:D27"/>
    </sheetView>
  </sheetViews>
  <sheetFormatPr defaultColWidth="10.875" defaultRowHeight="15.95"/>
  <cols>
    <col min="1" max="2" width="10.875" style="76"/>
    <col min="3" max="3" width="67.375" style="76" customWidth="1"/>
    <col min="4" max="4" width="14.125" style="81" customWidth="1"/>
    <col min="5" max="16384" width="10.875" style="76"/>
  </cols>
  <sheetData>
    <row r="1" spans="1:4">
      <c r="A1" s="82" t="s">
        <v>0</v>
      </c>
      <c r="B1" s="73"/>
      <c r="C1" s="74"/>
      <c r="D1" s="75"/>
    </row>
    <row r="2" spans="1:4">
      <c r="A2" s="82" t="s">
        <v>222</v>
      </c>
      <c r="B2" s="73"/>
      <c r="C2" s="74"/>
      <c r="D2" s="75"/>
    </row>
    <row r="3" spans="1:4">
      <c r="A3" s="82" t="s">
        <v>126</v>
      </c>
      <c r="B3" s="73"/>
      <c r="C3" s="74"/>
      <c r="D3" s="75"/>
    </row>
    <row r="4" spans="1:4">
      <c r="A4" s="69" t="s">
        <v>223</v>
      </c>
      <c r="B4" s="73"/>
      <c r="C4" s="74"/>
      <c r="D4" s="75"/>
    </row>
    <row r="5" spans="1:4">
      <c r="A5" s="77"/>
      <c r="B5" s="78"/>
      <c r="C5" s="74"/>
      <c r="D5" s="75"/>
    </row>
    <row r="6" spans="1:4">
      <c r="A6" s="99" t="s">
        <v>128</v>
      </c>
      <c r="B6" s="99" t="s">
        <v>129</v>
      </c>
      <c r="C6" s="100" t="s">
        <v>130</v>
      </c>
      <c r="D6" s="99" t="s">
        <v>131</v>
      </c>
    </row>
    <row r="7" spans="1:4" s="79" customFormat="1" ht="15.95" customHeight="1">
      <c r="A7" s="84" t="s">
        <v>132</v>
      </c>
      <c r="B7" s="84"/>
      <c r="C7" s="85"/>
      <c r="D7" s="86"/>
    </row>
    <row r="8" spans="1:4" s="80" customFormat="1" ht="15.95" customHeight="1">
      <c r="A8" s="87" t="s">
        <v>224</v>
      </c>
      <c r="B8" s="87"/>
      <c r="C8" s="88"/>
      <c r="D8" s="89"/>
    </row>
    <row r="9" spans="1:4" ht="15.95" customHeight="1">
      <c r="A9" s="90">
        <v>5.0999999999999996</v>
      </c>
      <c r="B9" s="90" t="s">
        <v>134</v>
      </c>
      <c r="C9" s="91" t="s">
        <v>225</v>
      </c>
      <c r="D9" s="139">
        <v>2900000</v>
      </c>
    </row>
    <row r="10" spans="1:4" ht="15.95" customHeight="1">
      <c r="A10" s="90">
        <v>6.2</v>
      </c>
      <c r="B10" s="90" t="s">
        <v>134</v>
      </c>
      <c r="C10" s="91" t="s">
        <v>137</v>
      </c>
      <c r="D10" s="140">
        <v>1</v>
      </c>
    </row>
    <row r="11" spans="1:4" ht="15.95" customHeight="1">
      <c r="A11" s="90" t="s">
        <v>217</v>
      </c>
      <c r="B11" s="90" t="s">
        <v>139</v>
      </c>
      <c r="C11" s="91" t="s">
        <v>218</v>
      </c>
      <c r="D11" s="140">
        <v>1577200</v>
      </c>
    </row>
    <row r="12" spans="1:4" ht="15.95" customHeight="1">
      <c r="A12" s="90" t="s">
        <v>184</v>
      </c>
      <c r="B12" s="90" t="s">
        <v>139</v>
      </c>
      <c r="C12" s="91" t="s">
        <v>185</v>
      </c>
      <c r="D12" s="140">
        <v>5</v>
      </c>
    </row>
    <row r="13" spans="1:4" s="80" customFormat="1" ht="15.95" customHeight="1">
      <c r="A13" s="90" t="s">
        <v>193</v>
      </c>
      <c r="B13" s="90" t="s">
        <v>139</v>
      </c>
      <c r="C13" s="91" t="s">
        <v>194</v>
      </c>
      <c r="D13" s="140">
        <v>1</v>
      </c>
    </row>
    <row r="14" spans="1:4" ht="15.95" customHeight="1">
      <c r="A14" s="90" t="s">
        <v>186</v>
      </c>
      <c r="B14" s="90" t="s">
        <v>139</v>
      </c>
      <c r="C14" s="91" t="s">
        <v>187</v>
      </c>
      <c r="D14" s="140">
        <v>4</v>
      </c>
    </row>
    <row r="15" spans="1:4" s="79" customFormat="1" ht="15.95" customHeight="1">
      <c r="A15" s="84" t="s">
        <v>176</v>
      </c>
      <c r="B15" s="84"/>
      <c r="C15" s="85"/>
      <c r="D15" s="86"/>
    </row>
    <row r="16" spans="1:4" s="80" customFormat="1" ht="15.95" customHeight="1">
      <c r="A16" s="90" t="s">
        <v>226</v>
      </c>
      <c r="B16" s="90"/>
      <c r="C16" s="91"/>
      <c r="D16" s="92"/>
    </row>
    <row r="17" spans="1:4" s="80" customFormat="1" ht="15.95" customHeight="1">
      <c r="A17" s="90">
        <v>5.0999999999999996</v>
      </c>
      <c r="B17" s="90" t="s">
        <v>134</v>
      </c>
      <c r="C17" s="91" t="s">
        <v>225</v>
      </c>
      <c r="D17" s="92">
        <v>0</v>
      </c>
    </row>
    <row r="18" spans="1:4" s="80" customFormat="1" ht="15.95" customHeight="1">
      <c r="A18" s="90" t="s">
        <v>227</v>
      </c>
      <c r="B18" s="90" t="s">
        <v>139</v>
      </c>
      <c r="C18" s="91" t="s">
        <v>228</v>
      </c>
      <c r="D18" s="142">
        <v>0</v>
      </c>
    </row>
    <row r="19" spans="1:4" s="80" customFormat="1" ht="15.95" customHeight="1">
      <c r="A19" s="90" t="s">
        <v>229</v>
      </c>
      <c r="B19" s="90" t="s">
        <v>139</v>
      </c>
      <c r="C19" s="91" t="s">
        <v>230</v>
      </c>
      <c r="D19" s="92">
        <v>0</v>
      </c>
    </row>
    <row r="20" spans="1:4" s="80" customFormat="1" ht="15.95" customHeight="1">
      <c r="A20" s="90" t="s">
        <v>231</v>
      </c>
      <c r="B20" s="90" t="s">
        <v>139</v>
      </c>
      <c r="C20" s="91" t="s">
        <v>232</v>
      </c>
      <c r="D20" s="92">
        <v>0</v>
      </c>
    </row>
    <row r="21" spans="1:4" s="80" customFormat="1" ht="15.95" customHeight="1">
      <c r="A21" s="90" t="s">
        <v>233</v>
      </c>
      <c r="B21" s="90" t="s">
        <v>139</v>
      </c>
      <c r="C21" s="91" t="s">
        <v>234</v>
      </c>
      <c r="D21" s="92">
        <v>0</v>
      </c>
    </row>
    <row r="22" spans="1:4" s="79" customFormat="1" ht="15.95" customHeight="1">
      <c r="A22" s="84" t="s">
        <v>178</v>
      </c>
      <c r="B22" s="84"/>
      <c r="C22" s="85"/>
      <c r="D22" s="86"/>
    </row>
    <row r="23" spans="1:4" s="80" customFormat="1" ht="15.95" customHeight="1">
      <c r="A23" s="87" t="s">
        <v>235</v>
      </c>
      <c r="B23" s="87"/>
      <c r="C23" s="88"/>
      <c r="D23" s="89"/>
    </row>
    <row r="24" spans="1:4" ht="15.95" customHeight="1">
      <c r="A24" s="90" t="s">
        <v>236</v>
      </c>
      <c r="B24" s="90" t="s">
        <v>139</v>
      </c>
      <c r="C24" s="91" t="s">
        <v>237</v>
      </c>
      <c r="D24" s="92">
        <v>1</v>
      </c>
    </row>
    <row r="25" spans="1:4" s="137" customFormat="1" ht="15.95" customHeight="1">
      <c r="A25" s="90" t="s">
        <v>238</v>
      </c>
      <c r="B25" s="90" t="s">
        <v>139</v>
      </c>
      <c r="C25" s="91" t="s">
        <v>239</v>
      </c>
      <c r="D25" s="92">
        <v>1</v>
      </c>
    </row>
    <row r="26" spans="1:4" ht="15.95" customHeight="1">
      <c r="A26" s="90" t="s">
        <v>162</v>
      </c>
      <c r="B26" s="90" t="s">
        <v>139</v>
      </c>
      <c r="C26" s="91" t="s">
        <v>163</v>
      </c>
      <c r="D26" s="92">
        <v>30</v>
      </c>
    </row>
    <row r="27" spans="1:4" ht="15.95" customHeight="1">
      <c r="A27" s="90" t="s">
        <v>145</v>
      </c>
      <c r="B27" s="90" t="s">
        <v>139</v>
      </c>
      <c r="C27" s="91" t="s">
        <v>146</v>
      </c>
      <c r="D27" s="92">
        <v>1</v>
      </c>
    </row>
  </sheetData>
  <hyperlinks>
    <hyperlink ref="A4" r:id="rId1" xr:uid="{4C08DECE-DE25-5648-BA82-CBDB8DBFC43F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49DF2-8BCC-5C4C-90B0-AF9C8A1A17D8}">
  <dimension ref="A1:G90"/>
  <sheetViews>
    <sheetView tabSelected="1" topLeftCell="A77" zoomScale="125" workbookViewId="0">
      <selection activeCell="G81" sqref="G81"/>
    </sheetView>
  </sheetViews>
  <sheetFormatPr defaultColWidth="10.875" defaultRowHeight="15.95"/>
  <cols>
    <col min="1" max="1" width="12.625" style="76" customWidth="1"/>
    <col min="2" max="2" width="10.875" style="76"/>
    <col min="3" max="3" width="41.625" style="76" customWidth="1"/>
    <col min="4" max="4" width="14.125" style="81" customWidth="1"/>
    <col min="5" max="6" width="10.875" style="76"/>
    <col min="7" max="7" width="12.625" style="114" bestFit="1" customWidth="1"/>
    <col min="8" max="16384" width="10.875" style="76"/>
  </cols>
  <sheetData>
    <row r="1" spans="1:7">
      <c r="A1" s="82" t="s">
        <v>0</v>
      </c>
      <c r="B1" s="73"/>
      <c r="C1" s="74"/>
      <c r="D1" s="75"/>
      <c r="G1" s="150"/>
    </row>
    <row r="2" spans="1:7">
      <c r="A2" s="82"/>
      <c r="B2" s="73"/>
      <c r="C2" s="74"/>
      <c r="D2" s="75"/>
      <c r="G2" s="150"/>
    </row>
    <row r="3" spans="1:7">
      <c r="A3" s="135">
        <v>2019</v>
      </c>
      <c r="B3" s="78"/>
      <c r="C3" s="74"/>
      <c r="D3" s="75"/>
      <c r="G3" s="150"/>
    </row>
    <row r="4" spans="1:7">
      <c r="A4" s="104" t="s">
        <v>198</v>
      </c>
      <c r="B4" s="105" t="s">
        <v>129</v>
      </c>
      <c r="C4" s="105" t="s">
        <v>199</v>
      </c>
      <c r="D4" s="105" t="s">
        <v>200</v>
      </c>
      <c r="E4" s="105" t="s">
        <v>201</v>
      </c>
      <c r="F4" s="105" t="s">
        <v>202</v>
      </c>
      <c r="G4" s="115" t="s">
        <v>203</v>
      </c>
    </row>
    <row r="5" spans="1:7">
      <c r="A5" s="106" t="s">
        <v>204</v>
      </c>
      <c r="B5" s="120"/>
      <c r="C5" s="121"/>
      <c r="D5" s="122"/>
      <c r="E5" s="122"/>
      <c r="F5" s="120"/>
      <c r="G5" s="116"/>
    </row>
    <row r="6" spans="1:7" ht="14.1" customHeight="1">
      <c r="A6" s="107">
        <v>1.1000000000000001</v>
      </c>
      <c r="B6" s="90" t="s">
        <v>134</v>
      </c>
      <c r="C6" s="96" t="s">
        <v>135</v>
      </c>
      <c r="D6" s="123">
        <v>3700000</v>
      </c>
      <c r="E6" s="124">
        <v>0</v>
      </c>
      <c r="F6" s="124">
        <v>0</v>
      </c>
      <c r="G6" s="117">
        <f>SUM(D6:F6)</f>
        <v>3700000</v>
      </c>
    </row>
    <row r="7" spans="1:7" s="112" customFormat="1">
      <c r="A7" s="107">
        <v>1.2</v>
      </c>
      <c r="B7" s="90" t="s">
        <v>134</v>
      </c>
      <c r="C7" s="96" t="s">
        <v>136</v>
      </c>
      <c r="D7" s="123">
        <f>84000+116</f>
        <v>84116</v>
      </c>
      <c r="E7" s="124">
        <v>0</v>
      </c>
      <c r="F7" s="124">
        <v>0</v>
      </c>
      <c r="G7" s="117">
        <f t="shared" ref="G7:G32" si="0">SUM(D7:F7)</f>
        <v>84116</v>
      </c>
    </row>
    <row r="8" spans="1:7" ht="14.1" customHeight="1">
      <c r="A8" s="107" t="s">
        <v>138</v>
      </c>
      <c r="B8" s="90" t="s">
        <v>139</v>
      </c>
      <c r="C8" s="96" t="s">
        <v>140</v>
      </c>
      <c r="D8" s="123">
        <v>2</v>
      </c>
      <c r="E8" s="124">
        <v>0</v>
      </c>
      <c r="F8" s="124">
        <v>0</v>
      </c>
      <c r="G8" s="117">
        <f t="shared" si="0"/>
        <v>2</v>
      </c>
    </row>
    <row r="9" spans="1:7" ht="15" customHeight="1">
      <c r="A9" s="108" t="s">
        <v>141</v>
      </c>
      <c r="B9" s="90" t="s">
        <v>139</v>
      </c>
      <c r="C9" s="96" t="s">
        <v>142</v>
      </c>
      <c r="D9" s="123">
        <v>1</v>
      </c>
      <c r="E9" s="124">
        <v>0</v>
      </c>
      <c r="F9" s="124">
        <v>0</v>
      </c>
      <c r="G9" s="117">
        <f t="shared" si="0"/>
        <v>1</v>
      </c>
    </row>
    <row r="10" spans="1:7" s="112" customFormat="1" ht="15" customHeight="1">
      <c r="A10" s="107" t="s">
        <v>165</v>
      </c>
      <c r="B10" s="90" t="s">
        <v>139</v>
      </c>
      <c r="C10" s="96" t="s">
        <v>166</v>
      </c>
      <c r="D10" s="123">
        <v>6</v>
      </c>
      <c r="E10" s="124">
        <v>0</v>
      </c>
      <c r="F10" s="124">
        <v>0</v>
      </c>
      <c r="G10" s="117">
        <f t="shared" si="0"/>
        <v>6</v>
      </c>
    </row>
    <row r="11" spans="1:7" ht="15.95" customHeight="1">
      <c r="A11" s="107" t="s">
        <v>143</v>
      </c>
      <c r="B11" s="90" t="s">
        <v>139</v>
      </c>
      <c r="C11" s="96" t="s">
        <v>144</v>
      </c>
      <c r="D11" s="123">
        <v>1</v>
      </c>
      <c r="E11" s="124">
        <v>0</v>
      </c>
      <c r="F11" s="124">
        <v>0</v>
      </c>
      <c r="G11" s="117">
        <f t="shared" si="0"/>
        <v>1</v>
      </c>
    </row>
    <row r="12" spans="1:7" s="80" customFormat="1">
      <c r="A12" s="106" t="s">
        <v>205</v>
      </c>
      <c r="B12" s="120"/>
      <c r="C12" s="121"/>
      <c r="D12" s="125"/>
      <c r="E12" s="126"/>
      <c r="F12" s="126"/>
      <c r="G12" s="118"/>
    </row>
    <row r="13" spans="1:7" ht="15.95" customHeight="1">
      <c r="A13" s="107">
        <v>2.1</v>
      </c>
      <c r="B13" s="90" t="s">
        <v>134</v>
      </c>
      <c r="C13" s="96" t="s">
        <v>148</v>
      </c>
      <c r="D13" s="123">
        <f>26+205</f>
        <v>231</v>
      </c>
      <c r="E13" s="124">
        <v>0</v>
      </c>
      <c r="F13" s="124">
        <v>0</v>
      </c>
      <c r="G13" s="117">
        <f t="shared" si="0"/>
        <v>231</v>
      </c>
    </row>
    <row r="14" spans="1:7" s="112" customFormat="1" ht="15.95" customHeight="1">
      <c r="A14" s="107" t="s">
        <v>154</v>
      </c>
      <c r="B14" s="90" t="s">
        <v>139</v>
      </c>
      <c r="C14" s="96" t="s">
        <v>155</v>
      </c>
      <c r="D14" s="123">
        <f>80735.36+53248</f>
        <v>133983.35999999999</v>
      </c>
      <c r="E14" s="124">
        <v>0</v>
      </c>
      <c r="F14" s="124">
        <v>0</v>
      </c>
      <c r="G14" s="117">
        <f t="shared" si="0"/>
        <v>133983.35999999999</v>
      </c>
    </row>
    <row r="15" spans="1:7" s="113" customFormat="1">
      <c r="A15" s="106" t="s">
        <v>206</v>
      </c>
      <c r="B15" s="120"/>
      <c r="C15" s="121"/>
      <c r="D15" s="127"/>
      <c r="E15" s="122"/>
      <c r="F15" s="128"/>
      <c r="G15" s="119"/>
    </row>
    <row r="16" spans="1:7" ht="14.1" customHeight="1">
      <c r="A16" s="108">
        <v>3.3</v>
      </c>
      <c r="B16" s="90" t="s">
        <v>134</v>
      </c>
      <c r="C16" s="96" t="s">
        <v>149</v>
      </c>
      <c r="D16" s="123">
        <f>159872+105442+27404</f>
        <v>292718</v>
      </c>
      <c r="E16" s="124">
        <v>0</v>
      </c>
      <c r="F16" s="124">
        <v>0</v>
      </c>
      <c r="G16" s="117">
        <f t="shared" si="0"/>
        <v>292718</v>
      </c>
    </row>
    <row r="17" spans="1:7" s="112" customFormat="1" ht="14.1" customHeight="1">
      <c r="A17" s="107" t="s">
        <v>156</v>
      </c>
      <c r="B17" s="90" t="s">
        <v>139</v>
      </c>
      <c r="C17" s="96" t="s">
        <v>157</v>
      </c>
      <c r="D17" s="123">
        <f>2+3</f>
        <v>5</v>
      </c>
      <c r="E17" s="124">
        <v>0</v>
      </c>
      <c r="F17" s="124">
        <v>0</v>
      </c>
      <c r="G17" s="117">
        <f t="shared" si="0"/>
        <v>5</v>
      </c>
    </row>
    <row r="18" spans="1:7" s="113" customFormat="1">
      <c r="A18" s="106" t="s">
        <v>207</v>
      </c>
      <c r="B18" s="120"/>
      <c r="C18" s="121"/>
      <c r="D18" s="127"/>
      <c r="E18" s="122"/>
      <c r="F18" s="122"/>
      <c r="G18" s="119"/>
    </row>
    <row r="19" spans="1:7" s="112" customFormat="1" ht="15" customHeight="1">
      <c r="A19" s="107">
        <v>4.0999999999999996</v>
      </c>
      <c r="B19" s="90" t="s">
        <v>134</v>
      </c>
      <c r="C19" s="96" t="s">
        <v>150</v>
      </c>
      <c r="D19" s="123">
        <f>159872+105442+27404</f>
        <v>292718</v>
      </c>
      <c r="E19" s="124">
        <v>0</v>
      </c>
      <c r="F19" s="124">
        <v>0</v>
      </c>
      <c r="G19" s="117">
        <f t="shared" si="0"/>
        <v>292718</v>
      </c>
    </row>
    <row r="20" spans="1:7" ht="15" customHeight="1">
      <c r="A20" s="107">
        <v>4.2</v>
      </c>
      <c r="B20" s="90" t="s">
        <v>134</v>
      </c>
      <c r="C20" s="96" t="s">
        <v>151</v>
      </c>
      <c r="D20" s="123">
        <f>3+2</f>
        <v>5</v>
      </c>
      <c r="E20" s="124">
        <v>0</v>
      </c>
      <c r="F20" s="124">
        <v>0</v>
      </c>
      <c r="G20" s="117">
        <f t="shared" si="0"/>
        <v>5</v>
      </c>
    </row>
    <row r="21" spans="1:7" s="112" customFormat="1" ht="15" customHeight="1">
      <c r="A21" s="107">
        <v>4.3</v>
      </c>
      <c r="B21" s="90" t="s">
        <v>134</v>
      </c>
      <c r="C21" s="96" t="s">
        <v>152</v>
      </c>
      <c r="D21" s="123">
        <v>5</v>
      </c>
      <c r="E21" s="124">
        <v>0</v>
      </c>
      <c r="F21" s="124">
        <v>0</v>
      </c>
      <c r="G21" s="117">
        <f t="shared" si="0"/>
        <v>5</v>
      </c>
    </row>
    <row r="22" spans="1:7" ht="15" customHeight="1">
      <c r="A22" s="107" t="s">
        <v>158</v>
      </c>
      <c r="B22" s="90" t="s">
        <v>139</v>
      </c>
      <c r="C22" s="96" t="s">
        <v>159</v>
      </c>
      <c r="D22" s="123">
        <v>1</v>
      </c>
      <c r="E22" s="124">
        <v>0</v>
      </c>
      <c r="F22" s="124">
        <v>0</v>
      </c>
      <c r="G22" s="117">
        <f t="shared" si="0"/>
        <v>1</v>
      </c>
    </row>
    <row r="23" spans="1:7" ht="15" customHeight="1">
      <c r="A23" s="108" t="s">
        <v>160</v>
      </c>
      <c r="B23" s="90" t="s">
        <v>139</v>
      </c>
      <c r="C23" s="96" t="s">
        <v>161</v>
      </c>
      <c r="D23" s="123">
        <f>6+6</f>
        <v>12</v>
      </c>
      <c r="E23" s="124">
        <v>0</v>
      </c>
      <c r="F23" s="124">
        <v>0</v>
      </c>
      <c r="G23" s="117">
        <f t="shared" si="0"/>
        <v>12</v>
      </c>
    </row>
    <row r="24" spans="1:7" s="112" customFormat="1" ht="15" customHeight="1">
      <c r="A24" s="107" t="s">
        <v>170</v>
      </c>
      <c r="B24" s="90" t="s">
        <v>139</v>
      </c>
      <c r="C24" s="96" t="s">
        <v>171</v>
      </c>
      <c r="D24" s="123">
        <v>1</v>
      </c>
      <c r="E24" s="124">
        <v>0</v>
      </c>
      <c r="F24" s="124">
        <v>0</v>
      </c>
      <c r="G24" s="117">
        <f t="shared" si="0"/>
        <v>1</v>
      </c>
    </row>
    <row r="25" spans="1:7" ht="15" customHeight="1">
      <c r="A25" s="107" t="s">
        <v>172</v>
      </c>
      <c r="B25" s="90" t="s">
        <v>139</v>
      </c>
      <c r="C25" s="96" t="s">
        <v>173</v>
      </c>
      <c r="D25" s="123">
        <v>1</v>
      </c>
      <c r="E25" s="124">
        <v>0</v>
      </c>
      <c r="F25" s="124">
        <v>0</v>
      </c>
      <c r="G25" s="117">
        <f t="shared" si="0"/>
        <v>1</v>
      </c>
    </row>
    <row r="26" spans="1:7">
      <c r="A26" s="109" t="s">
        <v>208</v>
      </c>
      <c r="B26" s="84"/>
      <c r="C26" s="93"/>
      <c r="D26" s="123"/>
      <c r="E26" s="124"/>
      <c r="F26" s="124"/>
      <c r="G26" s="117"/>
    </row>
    <row r="27" spans="1:7" ht="17.100000000000001" customHeight="1">
      <c r="A27" s="107">
        <v>6.1</v>
      </c>
      <c r="B27" s="90" t="s">
        <v>134</v>
      </c>
      <c r="C27" s="96" t="s">
        <v>153</v>
      </c>
      <c r="D27" s="123">
        <v>2</v>
      </c>
      <c r="E27" s="124">
        <v>0</v>
      </c>
      <c r="F27" s="124">
        <v>0</v>
      </c>
      <c r="G27" s="117">
        <f t="shared" si="0"/>
        <v>2</v>
      </c>
    </row>
    <row r="28" spans="1:7" s="112" customFormat="1" ht="14.1" customHeight="1">
      <c r="A28" s="107">
        <v>6.2</v>
      </c>
      <c r="B28" s="90" t="s">
        <v>134</v>
      </c>
      <c r="C28" s="96" t="s">
        <v>137</v>
      </c>
      <c r="D28" s="123">
        <f>2+2</f>
        <v>4</v>
      </c>
      <c r="E28" s="124">
        <v>0</v>
      </c>
      <c r="F28" s="124">
        <v>0</v>
      </c>
      <c r="G28" s="117">
        <f t="shared" si="0"/>
        <v>4</v>
      </c>
    </row>
    <row r="29" spans="1:7" ht="15.95" customHeight="1">
      <c r="A29" s="107" t="s">
        <v>162</v>
      </c>
      <c r="B29" s="90" t="s">
        <v>139</v>
      </c>
      <c r="C29" s="96" t="s">
        <v>163</v>
      </c>
      <c r="D29" s="123">
        <f>32.5+62</f>
        <v>94.5</v>
      </c>
      <c r="E29" s="124">
        <v>0</v>
      </c>
      <c r="F29" s="124">
        <v>0</v>
      </c>
      <c r="G29" s="117">
        <f t="shared" si="0"/>
        <v>94.5</v>
      </c>
    </row>
    <row r="30" spans="1:7" ht="12.95" customHeight="1">
      <c r="A30" s="108" t="s">
        <v>145</v>
      </c>
      <c r="B30" s="90" t="s">
        <v>139</v>
      </c>
      <c r="C30" s="96" t="s">
        <v>146</v>
      </c>
      <c r="D30" s="123">
        <v>3</v>
      </c>
      <c r="E30" s="124">
        <v>0</v>
      </c>
      <c r="F30" s="129">
        <v>1</v>
      </c>
      <c r="G30" s="117">
        <f t="shared" si="0"/>
        <v>4</v>
      </c>
    </row>
    <row r="31" spans="1:7" s="112" customFormat="1" ht="17.100000000000001" customHeight="1">
      <c r="A31" s="107" t="s">
        <v>174</v>
      </c>
      <c r="B31" s="90" t="s">
        <v>139</v>
      </c>
      <c r="C31" s="96" t="s">
        <v>175</v>
      </c>
      <c r="D31" s="123">
        <v>1</v>
      </c>
      <c r="E31" s="124">
        <v>0</v>
      </c>
      <c r="F31" s="124">
        <v>0</v>
      </c>
      <c r="G31" s="117">
        <f t="shared" si="0"/>
        <v>1</v>
      </c>
    </row>
    <row r="32" spans="1:7" ht="17.100000000000001" customHeight="1">
      <c r="A32" s="130" t="s">
        <v>167</v>
      </c>
      <c r="B32" s="131" t="s">
        <v>139</v>
      </c>
      <c r="C32" s="110" t="s">
        <v>168</v>
      </c>
      <c r="D32" s="132">
        <f>1+1</f>
        <v>2</v>
      </c>
      <c r="E32" s="111">
        <v>0</v>
      </c>
      <c r="F32" s="111">
        <v>0</v>
      </c>
      <c r="G32" s="133">
        <f t="shared" si="0"/>
        <v>2</v>
      </c>
    </row>
    <row r="34" spans="1:7">
      <c r="A34" s="135">
        <v>2020</v>
      </c>
      <c r="G34" s="150"/>
    </row>
    <row r="35" spans="1:7">
      <c r="A35" s="104" t="s">
        <v>198</v>
      </c>
      <c r="B35" s="105" t="s">
        <v>129</v>
      </c>
      <c r="C35" s="105" t="s">
        <v>199</v>
      </c>
      <c r="D35" s="105" t="s">
        <v>200</v>
      </c>
      <c r="E35" s="105" t="s">
        <v>201</v>
      </c>
      <c r="F35" s="105" t="s">
        <v>202</v>
      </c>
      <c r="G35" s="115" t="s">
        <v>203</v>
      </c>
    </row>
    <row r="36" spans="1:7" ht="15" customHeight="1">
      <c r="A36" s="106" t="s">
        <v>204</v>
      </c>
      <c r="B36" s="120"/>
      <c r="C36" s="121"/>
      <c r="D36" s="122"/>
      <c r="E36" s="122"/>
      <c r="F36" s="120"/>
      <c r="G36" s="116"/>
    </row>
    <row r="37" spans="1:7" ht="15" customHeight="1">
      <c r="A37" s="107" t="s">
        <v>165</v>
      </c>
      <c r="B37" s="90" t="s">
        <v>139</v>
      </c>
      <c r="C37" s="96" t="s">
        <v>166</v>
      </c>
      <c r="D37" s="123">
        <v>13</v>
      </c>
      <c r="E37" s="124">
        <v>0</v>
      </c>
      <c r="F37" s="124">
        <v>0</v>
      </c>
      <c r="G37" s="117">
        <f>SUM(D37:F37)</f>
        <v>13</v>
      </c>
    </row>
    <row r="38" spans="1:7" ht="15" customHeight="1">
      <c r="A38" s="106" t="s">
        <v>205</v>
      </c>
      <c r="B38" s="120"/>
      <c r="C38" s="121"/>
      <c r="D38" s="125"/>
      <c r="E38" s="124"/>
      <c r="F38" s="124"/>
      <c r="G38" s="118"/>
    </row>
    <row r="39" spans="1:7" ht="15" customHeight="1">
      <c r="A39" s="107">
        <v>2.1</v>
      </c>
      <c r="B39" s="90" t="s">
        <v>134</v>
      </c>
      <c r="C39" s="96" t="s">
        <v>148</v>
      </c>
      <c r="D39" s="123">
        <v>69</v>
      </c>
      <c r="E39" s="124">
        <v>0</v>
      </c>
      <c r="F39" s="124">
        <v>0</v>
      </c>
      <c r="G39" s="117">
        <f t="shared" ref="G39:G40" si="1">SUM(D39:F39)</f>
        <v>69</v>
      </c>
    </row>
    <row r="40" spans="1:7" ht="15" customHeight="1">
      <c r="A40" s="107" t="s">
        <v>189</v>
      </c>
      <c r="B40" s="90" t="s">
        <v>139</v>
      </c>
      <c r="C40" s="96" t="s">
        <v>190</v>
      </c>
      <c r="D40" s="123">
        <v>100</v>
      </c>
      <c r="E40" s="124">
        <v>0</v>
      </c>
      <c r="F40" s="124">
        <v>0</v>
      </c>
      <c r="G40" s="117">
        <f t="shared" si="1"/>
        <v>100</v>
      </c>
    </row>
    <row r="41" spans="1:7" ht="15" customHeight="1">
      <c r="A41" s="107" t="s">
        <v>196</v>
      </c>
      <c r="B41" s="90" t="s">
        <v>139</v>
      </c>
      <c r="C41" s="96" t="s">
        <v>197</v>
      </c>
      <c r="D41" s="123">
        <v>12</v>
      </c>
      <c r="E41" s="124">
        <v>0</v>
      </c>
      <c r="F41" s="124">
        <v>0</v>
      </c>
      <c r="G41" s="117"/>
    </row>
    <row r="42" spans="1:7" ht="15" customHeight="1">
      <c r="A42" s="107" t="s">
        <v>154</v>
      </c>
      <c r="B42" s="90" t="s">
        <v>139</v>
      </c>
      <c r="C42" s="96" t="s">
        <v>155</v>
      </c>
      <c r="D42" s="123">
        <v>43</v>
      </c>
      <c r="E42" s="124">
        <v>0</v>
      </c>
      <c r="F42" s="124">
        <v>0</v>
      </c>
      <c r="G42" s="117"/>
    </row>
    <row r="43" spans="1:7" ht="15" customHeight="1">
      <c r="A43" s="107" t="s">
        <v>191</v>
      </c>
      <c r="B43" s="90" t="s">
        <v>139</v>
      </c>
      <c r="C43" s="96" t="s">
        <v>192</v>
      </c>
      <c r="D43" s="123">
        <v>1</v>
      </c>
      <c r="E43" s="124">
        <v>0</v>
      </c>
      <c r="F43" s="124">
        <v>0</v>
      </c>
      <c r="G43" s="117"/>
    </row>
    <row r="44" spans="1:7" ht="15" customHeight="1">
      <c r="A44" s="106" t="s">
        <v>209</v>
      </c>
      <c r="B44" s="90"/>
      <c r="C44" s="96"/>
      <c r="D44" s="123"/>
      <c r="E44" s="124"/>
      <c r="F44" s="124"/>
      <c r="G44" s="117"/>
    </row>
    <row r="45" spans="1:7" ht="15" customHeight="1">
      <c r="A45" s="107" t="s">
        <v>184</v>
      </c>
      <c r="B45" s="90" t="s">
        <v>139</v>
      </c>
      <c r="C45" s="96" t="s">
        <v>185</v>
      </c>
      <c r="D45" s="123">
        <v>13</v>
      </c>
      <c r="E45" s="124">
        <v>0</v>
      </c>
      <c r="F45" s="124">
        <v>0</v>
      </c>
      <c r="G45" s="117">
        <f t="shared" ref="G45" si="2">SUM(D45:F45)</f>
        <v>13</v>
      </c>
    </row>
    <row r="46" spans="1:7" ht="15" customHeight="1">
      <c r="A46" s="106" t="s">
        <v>208</v>
      </c>
      <c r="B46" s="84"/>
      <c r="C46" s="93"/>
      <c r="D46" s="123"/>
      <c r="E46" s="124"/>
      <c r="F46" s="124"/>
      <c r="G46" s="117"/>
    </row>
    <row r="47" spans="1:7" ht="15" customHeight="1">
      <c r="A47" s="107" t="s">
        <v>193</v>
      </c>
      <c r="B47" s="90" t="s">
        <v>139</v>
      </c>
      <c r="C47" s="96" t="s">
        <v>194</v>
      </c>
      <c r="D47" s="123">
        <v>2</v>
      </c>
      <c r="E47" s="124">
        <v>0</v>
      </c>
      <c r="F47" s="124">
        <v>0</v>
      </c>
      <c r="G47" s="117">
        <f t="shared" ref="G47:G50" si="3">SUM(D47:F47)</f>
        <v>2</v>
      </c>
    </row>
    <row r="48" spans="1:7" ht="15" customHeight="1">
      <c r="A48" s="136" t="s">
        <v>210</v>
      </c>
      <c r="B48" s="90"/>
      <c r="C48" s="96"/>
      <c r="D48" s="123"/>
      <c r="E48" s="124"/>
      <c r="F48" s="124"/>
      <c r="G48" s="117"/>
    </row>
    <row r="49" spans="1:7" ht="15" customHeight="1">
      <c r="A49" s="107">
        <v>7.2</v>
      </c>
      <c r="B49" s="90" t="s">
        <v>134</v>
      </c>
      <c r="C49" s="96" t="s">
        <v>183</v>
      </c>
      <c r="D49" s="123">
        <v>1374000000</v>
      </c>
      <c r="E49" s="124">
        <v>0</v>
      </c>
      <c r="F49" s="124">
        <v>0</v>
      </c>
      <c r="G49" s="117">
        <f t="shared" si="3"/>
        <v>1374000000</v>
      </c>
    </row>
    <row r="50" spans="1:7" ht="15" customHeight="1">
      <c r="A50" s="130" t="s">
        <v>186</v>
      </c>
      <c r="B50" s="131" t="s">
        <v>139</v>
      </c>
      <c r="C50" s="110" t="s">
        <v>187</v>
      </c>
      <c r="D50" s="132">
        <v>1</v>
      </c>
      <c r="E50" s="111">
        <v>0</v>
      </c>
      <c r="F50" s="111">
        <v>0</v>
      </c>
      <c r="G50" s="133">
        <f t="shared" si="3"/>
        <v>1</v>
      </c>
    </row>
    <row r="51" spans="1:7" ht="15" customHeight="1">
      <c r="G51" s="150"/>
    </row>
    <row r="52" spans="1:7">
      <c r="A52" s="135">
        <v>2021</v>
      </c>
      <c r="B52" s="78"/>
      <c r="C52" s="74"/>
      <c r="D52" s="75"/>
      <c r="G52" s="150"/>
    </row>
    <row r="53" spans="1:7">
      <c r="A53" s="104" t="s">
        <v>198</v>
      </c>
      <c r="B53" s="105" t="s">
        <v>129</v>
      </c>
      <c r="C53" s="105" t="s">
        <v>199</v>
      </c>
      <c r="D53" s="105" t="s">
        <v>200</v>
      </c>
      <c r="E53" s="105" t="s">
        <v>201</v>
      </c>
      <c r="F53" s="105" t="s">
        <v>202</v>
      </c>
      <c r="G53" s="115" t="s">
        <v>203</v>
      </c>
    </row>
    <row r="54" spans="1:7">
      <c r="A54" s="106" t="s">
        <v>204</v>
      </c>
      <c r="B54" s="120"/>
      <c r="C54" s="121"/>
      <c r="D54" s="122"/>
      <c r="E54" s="122"/>
      <c r="F54" s="120"/>
      <c r="G54" s="116"/>
    </row>
    <row r="55" spans="1:7">
      <c r="A55" s="107">
        <v>1.2</v>
      </c>
      <c r="B55" s="90" t="s">
        <v>134</v>
      </c>
      <c r="C55" s="96" t="s">
        <v>136</v>
      </c>
      <c r="D55" s="123">
        <v>56</v>
      </c>
      <c r="E55" s="124">
        <v>0</v>
      </c>
      <c r="F55" s="124">
        <v>0</v>
      </c>
      <c r="G55" s="117">
        <f>SUM(D55:F55)</f>
        <v>56</v>
      </c>
    </row>
    <row r="56" spans="1:7">
      <c r="A56" s="106" t="s">
        <v>205</v>
      </c>
      <c r="B56" s="120"/>
      <c r="C56" s="121"/>
      <c r="D56" s="125"/>
      <c r="E56" s="126"/>
      <c r="F56" s="126"/>
      <c r="G56" s="118"/>
    </row>
    <row r="57" spans="1:7">
      <c r="A57" s="107">
        <v>2.1</v>
      </c>
      <c r="B57" s="90" t="s">
        <v>134</v>
      </c>
      <c r="C57" s="96" t="s">
        <v>148</v>
      </c>
      <c r="D57" s="123">
        <v>41</v>
      </c>
      <c r="E57" s="124">
        <v>0</v>
      </c>
      <c r="F57" s="124">
        <v>0</v>
      </c>
      <c r="G57" s="117">
        <f t="shared" ref="G57:G58" si="4">SUM(D57:F57)</f>
        <v>41</v>
      </c>
    </row>
    <row r="58" spans="1:7">
      <c r="A58" s="107" t="s">
        <v>189</v>
      </c>
      <c r="B58" s="90" t="s">
        <v>139</v>
      </c>
      <c r="C58" s="96" t="s">
        <v>190</v>
      </c>
      <c r="D58" s="123">
        <v>19</v>
      </c>
      <c r="E58" s="124">
        <v>0</v>
      </c>
      <c r="F58" s="124">
        <v>0</v>
      </c>
      <c r="G58" s="117">
        <f t="shared" si="4"/>
        <v>19</v>
      </c>
    </row>
    <row r="59" spans="1:7">
      <c r="A59" s="106" t="s">
        <v>206</v>
      </c>
      <c r="B59" s="120"/>
      <c r="C59" s="121"/>
      <c r="D59" s="127"/>
      <c r="E59" s="122"/>
      <c r="F59" s="128"/>
      <c r="G59" s="119"/>
    </row>
    <row r="60" spans="1:7">
      <c r="A60" s="108" t="s">
        <v>217</v>
      </c>
      <c r="B60" s="90" t="s">
        <v>139</v>
      </c>
      <c r="C60" s="96" t="s">
        <v>218</v>
      </c>
      <c r="D60" s="123">
        <v>35230000</v>
      </c>
      <c r="E60" s="124">
        <v>0</v>
      </c>
      <c r="F60" s="124">
        <v>0</v>
      </c>
      <c r="G60" s="117">
        <f t="shared" ref="G60" si="5">SUM(D60:F60)</f>
        <v>35230000</v>
      </c>
    </row>
    <row r="61" spans="1:7">
      <c r="A61" s="106" t="s">
        <v>207</v>
      </c>
      <c r="B61" s="120"/>
      <c r="C61" s="121"/>
      <c r="D61" s="127"/>
      <c r="E61" s="122"/>
      <c r="F61" s="122"/>
      <c r="G61" s="119"/>
    </row>
    <row r="62" spans="1:7" ht="30">
      <c r="A62" s="107" t="s">
        <v>160</v>
      </c>
      <c r="B62" s="90" t="s">
        <v>139</v>
      </c>
      <c r="C62" s="96" t="s">
        <v>161</v>
      </c>
      <c r="D62" s="123">
        <v>1</v>
      </c>
      <c r="E62" s="124">
        <v>0</v>
      </c>
      <c r="F62" s="124">
        <v>0</v>
      </c>
      <c r="G62" s="117">
        <f t="shared" ref="G62" si="6">SUM(D62:F62)</f>
        <v>1</v>
      </c>
    </row>
    <row r="63" spans="1:7">
      <c r="A63" s="109" t="s">
        <v>208</v>
      </c>
      <c r="B63" s="84"/>
      <c r="C63" s="93"/>
      <c r="D63" s="123"/>
      <c r="E63" s="124"/>
      <c r="F63" s="124"/>
      <c r="G63" s="117"/>
    </row>
    <row r="64" spans="1:7" ht="30">
      <c r="A64" s="107">
        <v>6.1</v>
      </c>
      <c r="B64" s="90" t="s">
        <v>134</v>
      </c>
      <c r="C64" s="96" t="s">
        <v>153</v>
      </c>
      <c r="D64" s="123">
        <v>21</v>
      </c>
      <c r="E64" s="124">
        <v>0</v>
      </c>
      <c r="F64" s="124">
        <v>0</v>
      </c>
      <c r="G64" s="117">
        <f t="shared" ref="G64:G71" si="7">SUM(D64:F64)</f>
        <v>21</v>
      </c>
    </row>
    <row r="65" spans="1:7">
      <c r="A65" s="107">
        <v>6.2</v>
      </c>
      <c r="B65" s="90" t="s">
        <v>134</v>
      </c>
      <c r="C65" s="96" t="s">
        <v>137</v>
      </c>
      <c r="D65" s="123">
        <v>1</v>
      </c>
      <c r="E65" s="124">
        <v>0</v>
      </c>
      <c r="F65" s="124">
        <v>0</v>
      </c>
      <c r="G65" s="117">
        <f t="shared" si="7"/>
        <v>1</v>
      </c>
    </row>
    <row r="66" spans="1:7" ht="45">
      <c r="A66" s="107" t="s">
        <v>162</v>
      </c>
      <c r="B66" s="90" t="s">
        <v>139</v>
      </c>
      <c r="C66" s="96" t="s">
        <v>163</v>
      </c>
      <c r="D66" s="123">
        <v>90</v>
      </c>
      <c r="E66" s="124"/>
      <c r="F66" s="124">
        <v>150</v>
      </c>
      <c r="G66" s="117">
        <f t="shared" si="7"/>
        <v>240</v>
      </c>
    </row>
    <row r="67" spans="1:7" ht="45">
      <c r="A67" s="107" t="s">
        <v>145</v>
      </c>
      <c r="B67" s="90" t="s">
        <v>139</v>
      </c>
      <c r="C67" s="96" t="s">
        <v>146</v>
      </c>
      <c r="D67" s="123">
        <f>4+'2021'!D21</f>
        <v>5</v>
      </c>
      <c r="E67" s="124">
        <v>0</v>
      </c>
      <c r="F67" s="124">
        <v>2</v>
      </c>
      <c r="G67" s="117">
        <f t="shared" si="7"/>
        <v>7</v>
      </c>
    </row>
    <row r="68" spans="1:7" ht="45">
      <c r="A68" s="107" t="s">
        <v>214</v>
      </c>
      <c r="B68" s="90" t="s">
        <v>139</v>
      </c>
      <c r="C68" s="96" t="s">
        <v>215</v>
      </c>
      <c r="D68" s="123">
        <v>7</v>
      </c>
      <c r="E68" s="124">
        <v>0</v>
      </c>
      <c r="F68" s="124">
        <v>0</v>
      </c>
      <c r="G68" s="117">
        <f t="shared" si="7"/>
        <v>7</v>
      </c>
    </row>
    <row r="69" spans="1:7" ht="45">
      <c r="A69" s="107" t="s">
        <v>174</v>
      </c>
      <c r="B69" s="90" t="s">
        <v>139</v>
      </c>
      <c r="C69" s="96" t="s">
        <v>175</v>
      </c>
      <c r="D69" s="123">
        <v>1</v>
      </c>
      <c r="E69" s="124">
        <v>0</v>
      </c>
      <c r="F69" s="124">
        <v>0</v>
      </c>
      <c r="G69" s="117">
        <f t="shared" si="7"/>
        <v>1</v>
      </c>
    </row>
    <row r="70" spans="1:7" ht="45">
      <c r="A70" s="107" t="s">
        <v>220</v>
      </c>
      <c r="B70" s="90" t="s">
        <v>139</v>
      </c>
      <c r="C70" s="96" t="s">
        <v>221</v>
      </c>
      <c r="D70" s="123">
        <v>1</v>
      </c>
      <c r="E70" s="124">
        <v>0</v>
      </c>
      <c r="F70" s="124">
        <v>0</v>
      </c>
      <c r="G70" s="117">
        <f t="shared" si="7"/>
        <v>1</v>
      </c>
    </row>
    <row r="71" spans="1:7" ht="30">
      <c r="A71" s="138" t="s">
        <v>193</v>
      </c>
      <c r="B71" s="131" t="s">
        <v>139</v>
      </c>
      <c r="C71" s="110" t="s">
        <v>194</v>
      </c>
      <c r="D71" s="132">
        <v>7</v>
      </c>
      <c r="E71" s="111">
        <v>0</v>
      </c>
      <c r="F71" s="111">
        <v>0</v>
      </c>
      <c r="G71" s="133">
        <f t="shared" si="7"/>
        <v>7</v>
      </c>
    </row>
    <row r="73" spans="1:7">
      <c r="A73" s="135">
        <v>2022</v>
      </c>
      <c r="B73" s="78"/>
      <c r="C73" s="74"/>
      <c r="D73" s="75"/>
      <c r="G73" s="150"/>
    </row>
    <row r="74" spans="1:7">
      <c r="A74" s="104" t="s">
        <v>198</v>
      </c>
      <c r="B74" s="105" t="s">
        <v>129</v>
      </c>
      <c r="C74" s="105" t="s">
        <v>199</v>
      </c>
      <c r="D74" s="105" t="s">
        <v>200</v>
      </c>
      <c r="E74" s="105" t="s">
        <v>201</v>
      </c>
      <c r="F74" s="105" t="s">
        <v>202</v>
      </c>
      <c r="G74" s="115" t="s">
        <v>203</v>
      </c>
    </row>
    <row r="75" spans="1:7" ht="15" customHeight="1">
      <c r="A75" s="106" t="s">
        <v>204</v>
      </c>
      <c r="B75" s="120"/>
      <c r="C75" s="121"/>
      <c r="D75" s="122"/>
      <c r="E75" s="122"/>
      <c r="F75" s="120"/>
      <c r="G75" s="116"/>
    </row>
    <row r="76" spans="1:7" ht="15" customHeight="1">
      <c r="A76" s="107" t="s">
        <v>236</v>
      </c>
      <c r="B76" s="90" t="s">
        <v>139</v>
      </c>
      <c r="C76" s="96" t="s">
        <v>237</v>
      </c>
      <c r="D76" s="124">
        <v>0</v>
      </c>
      <c r="E76" s="124">
        <v>0</v>
      </c>
      <c r="F76" s="123">
        <v>1</v>
      </c>
      <c r="G76" s="117">
        <f>SUM(D76:F76)</f>
        <v>1</v>
      </c>
    </row>
    <row r="77" spans="1:7" ht="15" customHeight="1">
      <c r="A77" s="106" t="s">
        <v>205</v>
      </c>
      <c r="B77" s="120"/>
      <c r="C77" s="121"/>
      <c r="D77" s="124"/>
      <c r="E77" s="124"/>
      <c r="F77" s="126"/>
      <c r="G77" s="117"/>
    </row>
    <row r="78" spans="1:7" ht="15" customHeight="1">
      <c r="A78" s="107" t="s">
        <v>238</v>
      </c>
      <c r="B78" s="90" t="s">
        <v>139</v>
      </c>
      <c r="C78" s="96" t="s">
        <v>239</v>
      </c>
      <c r="D78" s="124">
        <v>0</v>
      </c>
      <c r="E78" s="124">
        <v>0</v>
      </c>
      <c r="F78" s="123">
        <v>1</v>
      </c>
      <c r="G78" s="117">
        <f t="shared" ref="G77:G90" si="8">SUM(D78:F78)</f>
        <v>1</v>
      </c>
    </row>
    <row r="79" spans="1:7" ht="15" customHeight="1">
      <c r="A79" s="106" t="s">
        <v>206</v>
      </c>
      <c r="B79" s="120"/>
      <c r="C79" s="121"/>
      <c r="D79" s="127"/>
      <c r="E79" s="124"/>
      <c r="F79" s="128"/>
      <c r="G79" s="117"/>
    </row>
    <row r="80" spans="1:7" ht="15" customHeight="1">
      <c r="A80" s="108" t="s">
        <v>217</v>
      </c>
      <c r="B80" s="90" t="s">
        <v>139</v>
      </c>
      <c r="C80" s="96" t="s">
        <v>218</v>
      </c>
      <c r="D80" s="123">
        <v>1577200</v>
      </c>
      <c r="E80" s="124">
        <v>0</v>
      </c>
      <c r="F80" s="124">
        <v>0</v>
      </c>
      <c r="G80" s="117">
        <f t="shared" si="8"/>
        <v>1577200</v>
      </c>
    </row>
    <row r="81" spans="1:7" ht="15" customHeight="1">
      <c r="A81" s="106" t="s">
        <v>209</v>
      </c>
      <c r="B81" s="120"/>
      <c r="C81" s="121"/>
      <c r="D81" s="143"/>
      <c r="E81" s="124">
        <v>0</v>
      </c>
      <c r="F81" s="124">
        <v>0</v>
      </c>
      <c r="G81" s="117"/>
    </row>
    <row r="82" spans="1:7" ht="15" customHeight="1">
      <c r="A82" s="107">
        <v>5.0999999999999996</v>
      </c>
      <c r="B82" s="90" t="s">
        <v>134</v>
      </c>
      <c r="C82" s="96" t="s">
        <v>225</v>
      </c>
      <c r="D82" s="143">
        <v>2900000</v>
      </c>
      <c r="E82" s="124">
        <v>0</v>
      </c>
      <c r="F82" s="124">
        <v>0</v>
      </c>
      <c r="G82" s="117">
        <f t="shared" si="8"/>
        <v>2900000</v>
      </c>
    </row>
    <row r="83" spans="1:7" ht="15" customHeight="1">
      <c r="A83" s="107" t="s">
        <v>184</v>
      </c>
      <c r="B83" s="90" t="s">
        <v>139</v>
      </c>
      <c r="C83" s="96" t="s">
        <v>185</v>
      </c>
      <c r="D83" s="143">
        <v>5</v>
      </c>
      <c r="E83" s="124">
        <v>0</v>
      </c>
      <c r="F83" s="124">
        <v>0</v>
      </c>
      <c r="G83" s="117">
        <f t="shared" si="8"/>
        <v>5</v>
      </c>
    </row>
    <row r="84" spans="1:7" ht="15" customHeight="1">
      <c r="A84" s="109" t="s">
        <v>208</v>
      </c>
      <c r="B84" s="84"/>
      <c r="C84" s="93"/>
      <c r="D84" s="123"/>
      <c r="E84" s="124"/>
      <c r="F84" s="124"/>
      <c r="G84" s="117"/>
    </row>
    <row r="85" spans="1:7" ht="15" customHeight="1">
      <c r="A85" s="107">
        <v>6.2</v>
      </c>
      <c r="B85" s="90" t="s">
        <v>134</v>
      </c>
      <c r="C85" s="96" t="s">
        <v>137</v>
      </c>
      <c r="D85" s="123">
        <v>1</v>
      </c>
      <c r="E85" s="124">
        <v>0</v>
      </c>
      <c r="F85" s="124">
        <v>0</v>
      </c>
      <c r="G85" s="117">
        <f t="shared" si="8"/>
        <v>1</v>
      </c>
    </row>
    <row r="86" spans="1:7" ht="15" customHeight="1">
      <c r="A86" s="107" t="s">
        <v>162</v>
      </c>
      <c r="B86" s="90" t="s">
        <v>139</v>
      </c>
      <c r="C86" s="96" t="s">
        <v>163</v>
      </c>
      <c r="D86" s="124">
        <v>0</v>
      </c>
      <c r="E86" s="124">
        <v>0</v>
      </c>
      <c r="F86" s="123">
        <v>30</v>
      </c>
      <c r="G86" s="117">
        <f t="shared" si="8"/>
        <v>30</v>
      </c>
    </row>
    <row r="87" spans="1:7" ht="15" customHeight="1">
      <c r="A87" s="107" t="s">
        <v>145</v>
      </c>
      <c r="B87" s="90" t="s">
        <v>139</v>
      </c>
      <c r="C87" s="96" t="s">
        <v>146</v>
      </c>
      <c r="D87" s="124">
        <v>0</v>
      </c>
      <c r="E87" s="124">
        <v>0</v>
      </c>
      <c r="F87" s="123">
        <v>1</v>
      </c>
      <c r="G87" s="117">
        <f t="shared" si="8"/>
        <v>1</v>
      </c>
    </row>
    <row r="88" spans="1:7" ht="15" customHeight="1">
      <c r="A88" s="107" t="s">
        <v>193</v>
      </c>
      <c r="B88" s="90" t="s">
        <v>139</v>
      </c>
      <c r="C88" s="96" t="s">
        <v>194</v>
      </c>
      <c r="D88" s="123">
        <v>1</v>
      </c>
      <c r="E88" s="124">
        <v>0</v>
      </c>
      <c r="F88" s="124">
        <v>0</v>
      </c>
      <c r="G88" s="117">
        <f t="shared" si="8"/>
        <v>1</v>
      </c>
    </row>
    <row r="89" spans="1:7" ht="15" customHeight="1">
      <c r="A89" s="136" t="s">
        <v>210</v>
      </c>
      <c r="B89" s="90"/>
      <c r="C89" s="96"/>
      <c r="D89" s="123"/>
      <c r="E89" s="124"/>
      <c r="F89" s="124"/>
      <c r="G89" s="117"/>
    </row>
    <row r="90" spans="1:7" ht="15" customHeight="1">
      <c r="A90" s="130" t="s">
        <v>186</v>
      </c>
      <c r="B90" s="131" t="s">
        <v>139</v>
      </c>
      <c r="C90" s="110" t="s">
        <v>187</v>
      </c>
      <c r="D90" s="132">
        <v>4</v>
      </c>
      <c r="E90" s="111">
        <v>0</v>
      </c>
      <c r="F90" s="111">
        <v>0</v>
      </c>
      <c r="G90" s="133">
        <f t="shared" si="8"/>
        <v>4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0BAEE4-C6C1-4F69-B340-D180D0E90FED}"/>
</file>

<file path=customXml/itemProps2.xml><?xml version="1.0" encoding="utf-8"?>
<ds:datastoreItem xmlns:ds="http://schemas.openxmlformats.org/officeDocument/2006/customXml" ds:itemID="{5CE0D348-39FD-4897-9BCA-CA1DC505E313}"/>
</file>

<file path=customXml/itemProps3.xml><?xml version="1.0" encoding="utf-8"?>
<ds:datastoreItem xmlns:ds="http://schemas.openxmlformats.org/officeDocument/2006/customXml" ds:itemID="{C32D5E03-75FD-4EAF-AA0A-A0E1C526C9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Breezy F. Boter</cp:lastModifiedBy>
  <cp:revision/>
  <dcterms:created xsi:type="dcterms:W3CDTF">2019-04-10T04:28:29Z</dcterms:created>
  <dcterms:modified xsi:type="dcterms:W3CDTF">2023-05-12T02:55:05Z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p030e467f78f45b4ae8f7e2c17ea4d82">
    <vt:lpwstr/>
  </property>
  <property fmtid="{D5CDD505-2E9C-101B-9397-08002B2CF9AE}" pid="6" name="a37ff23a602146d4934a49238d370ca5">
    <vt:lpwstr/>
  </property>
  <property fmtid="{D5CDD505-2E9C-101B-9397-08002B2CF9AE}" pid="7" name="k985dbdc596c44d7acaf8184f33920f0">
    <vt:lpwstr/>
  </property>
  <property fmtid="{D5CDD505-2E9C-101B-9397-08002B2CF9AE}" pid="8" name="ADBCountry">
    <vt:lpwstr/>
  </property>
  <property fmtid="{D5CDD505-2E9C-101B-9397-08002B2CF9AE}" pid="9" name="d61536b25a8a4fedb48bb564279be82a">
    <vt:lpwstr/>
  </property>
  <property fmtid="{D5CDD505-2E9C-101B-9397-08002B2CF9AE}" pid="10" name="ADBContentGroup">
    <vt:lpwstr>3;#SPD|9a9a4b60-d9f6-4f48-88d9-fa0c32663524</vt:lpwstr>
  </property>
  <property fmtid="{D5CDD505-2E9C-101B-9397-08002B2CF9AE}" pid="11" name="ADBSector">
    <vt:lpwstr/>
  </property>
  <property fmtid="{D5CDD505-2E9C-101B-9397-08002B2CF9AE}" pid="12" name="d01a0ce1b141461dbfb235a3ab729a2c">
    <vt:lpwstr/>
  </property>
  <property fmtid="{D5CDD505-2E9C-101B-9397-08002B2CF9AE}" pid="13" name="ADBDocumentSecurity">
    <vt:lpwstr/>
  </property>
  <property fmtid="{D5CDD505-2E9C-101B-9397-08002B2CF9AE}" pid="14" name="ADBDocumentLanguage">
    <vt:lpwstr>1;#English|16ac8743-31bb-43f8-9a73-533a041667d6</vt:lpwstr>
  </property>
  <property fmtid="{D5CDD505-2E9C-101B-9397-08002B2CF9AE}" pid="15" name="ADBDocumentType">
    <vt:lpwstr/>
  </property>
  <property fmtid="{D5CDD505-2E9C-101B-9397-08002B2CF9AE}" pid="16" name="ADBDepartmentOwner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2023-05-12T01:21:32Z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eb3a4482-fdf9-4b68-80ae-cde0dfb4dee6</vt:lpwstr>
  </property>
  <property fmtid="{D5CDD505-2E9C-101B-9397-08002B2CF9AE}" pid="24" name="MSIP_Label_817d4574-7375-4d17-b29c-6e4c6df0fcb0_ContentBits">
    <vt:lpwstr>2</vt:lpwstr>
  </property>
</Properties>
</file>